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J:\sprawy komórek zaangażowanych we wdrażanie FUE\DOI\OIK\Komitet Sterujący\12.Sprawozdawczość z koordynacji\Sprawozdanie za 2021 r\Załączniki do sprawozdania\"/>
    </mc:Choice>
  </mc:AlternateContent>
  <xr:revisionPtr revIDLastSave="0" documentId="13_ncr:1_{703DF623-B487-4641-A97B-9ACDFD980BA7}" xr6:coauthVersionLast="47" xr6:coauthVersionMax="47" xr10:uidLastSave="{00000000-0000-0000-0000-000000000000}"/>
  <bookViews>
    <workbookView xWindow="-120" yWindow="-120" windowWidth="20730" windowHeight="11160" tabRatio="860" activeTab="4" xr2:uid="{00000000-000D-0000-FFFF-FFFF00000000}"/>
  </bookViews>
  <sheets>
    <sheet name="DS_alokacja_kontraktacja" sheetId="3" r:id="rId1"/>
    <sheet name="DS_PD" sheetId="1" r:id="rId2"/>
    <sheet name="DS_projekty COVID" sheetId="5" r:id="rId3"/>
    <sheet name="DS_ewaluacja" sheetId="6" r:id="rId4"/>
    <sheet name="DS_wskaźniki" sheetId="12" r:id="rId5"/>
    <sheet name="listy" sheetId="10" r:id="rId6"/>
  </sheets>
  <externalReferences>
    <externalReference r:id="rId7"/>
    <externalReference r:id="rId8"/>
  </externalReferences>
  <definedNames>
    <definedName name="_xlnm._FilterDatabase" localSheetId="1" hidden="1">DS_PD!$A$6:$L$8</definedName>
    <definedName name="_xlnm.Print_Area" localSheetId="0">DS_alokacja_kontraktacja!$A$1:$J$11</definedName>
    <definedName name="_xlnm.Print_Area" localSheetId="3">DS_ewaluacja!$A$1:$D$1</definedName>
    <definedName name="_xlnm.Print_Area" localSheetId="1">DS_PD!$A$2:$L$14</definedName>
    <definedName name="PO">'[1]Informacje ogólne'!$K$118:$K$154</definedName>
    <definedName name="skrot">#REF!</definedName>
    <definedName name="skroty_PI" localSheetId="0">'[2]Informacje ogólne'!$N$104:$N$109</definedName>
    <definedName name="skroty_PI" localSheetId="3">'[2]Informacje ogólne'!$N$104:$N$109</definedName>
    <definedName name="skroty_PI">'[2]Informacje ogólne'!$N$104:$N$109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6" i="3" l="1"/>
  <c r="G17" i="3" s="1"/>
  <c r="H16" i="3"/>
  <c r="H17" i="3" s="1"/>
  <c r="G24" i="1"/>
  <c r="F24" i="1"/>
  <c r="Q17" i="3"/>
  <c r="P17" i="3"/>
  <c r="O17" i="3"/>
  <c r="N8" i="3" l="1"/>
  <c r="I15" i="3"/>
  <c r="I13" i="3"/>
  <c r="N13" i="3" l="1"/>
  <c r="I14" i="3" l="1"/>
  <c r="N14" i="3" s="1"/>
  <c r="O75" i="5" l="1"/>
  <c r="N75" i="5"/>
  <c r="Q92" i="5"/>
  <c r="P92" i="5"/>
  <c r="Q91" i="5"/>
  <c r="P91" i="5"/>
  <c r="Q90" i="5"/>
  <c r="P90" i="5"/>
  <c r="Q89" i="5"/>
  <c r="P89" i="5"/>
  <c r="Q88" i="5"/>
  <c r="P88" i="5"/>
  <c r="Q87" i="5"/>
  <c r="P87" i="5"/>
  <c r="Q86" i="5"/>
  <c r="P86" i="5"/>
  <c r="Q85" i="5"/>
  <c r="P85" i="5"/>
  <c r="Q84" i="5"/>
  <c r="P84" i="5"/>
  <c r="Q83" i="5"/>
  <c r="P83" i="5"/>
  <c r="Q82" i="5"/>
  <c r="P82" i="5"/>
  <c r="Q81" i="5"/>
  <c r="P81" i="5"/>
  <c r="Q80" i="5"/>
  <c r="P80" i="5"/>
  <c r="Q79" i="5"/>
  <c r="P79" i="5"/>
  <c r="Q76" i="5"/>
  <c r="P76" i="5"/>
  <c r="Q47" i="5"/>
  <c r="P47" i="5"/>
  <c r="Q45" i="5"/>
  <c r="P45" i="5"/>
  <c r="Q43" i="5"/>
  <c r="P43" i="5"/>
  <c r="Q42" i="5"/>
  <c r="P42" i="5"/>
  <c r="Q41" i="5"/>
  <c r="P41" i="5"/>
  <c r="Q40" i="5"/>
  <c r="P40" i="5"/>
  <c r="P75" i="5" l="1"/>
  <c r="Q75" i="5"/>
  <c r="N15" i="3"/>
  <c r="D17" i="12" l="1"/>
  <c r="D16" i="12"/>
  <c r="D15" i="12"/>
  <c r="D14" i="12"/>
  <c r="D13" i="12"/>
  <c r="D12" i="12"/>
  <c r="D11" i="12"/>
  <c r="D10" i="12"/>
  <c r="D9" i="12"/>
  <c r="I12" i="3" l="1"/>
  <c r="N11" i="3"/>
  <c r="N10" i="3"/>
  <c r="N9" i="3"/>
  <c r="N12" i="3" l="1"/>
  <c r="AB8" i="5"/>
</calcChain>
</file>

<file path=xl/sharedStrings.xml><?xml version="1.0" encoding="utf-8"?>
<sst xmlns="http://schemas.openxmlformats.org/spreadsheetml/2006/main" count="875" uniqueCount="360">
  <si>
    <t>Nr Priorytetu Inwestycyjnego</t>
  </si>
  <si>
    <t>Nr konkursu w PD/
Nr projektu pozakonkursowego  w PD</t>
  </si>
  <si>
    <t>konkurs/pozakonkursowy</t>
  </si>
  <si>
    <t>Nr narzędzia w Policy Paper</t>
  </si>
  <si>
    <t>Przedmiot konkursu/ Tytuł projektu pozakonkursowego</t>
  </si>
  <si>
    <t xml:space="preserve"> wkład UE [PLN]</t>
  </si>
  <si>
    <t>wkład krajowy [PLN]</t>
  </si>
  <si>
    <t>Planowany termin ogłoszenia konkursu/ złożenia wniosku o dofinansowanie dla projektu pozakonkursowego</t>
  </si>
  <si>
    <t>Uchwała KS</t>
  </si>
  <si>
    <t>Posiedzenie KS</t>
  </si>
  <si>
    <t>Nazwa Programu:</t>
  </si>
  <si>
    <t>K</t>
  </si>
  <si>
    <t>PI 2c</t>
  </si>
  <si>
    <t>Narzędzie 26</t>
  </si>
  <si>
    <t>Regionalny Program Operacyjny Województwa Dolnośląskiego na lata 2014 – 2020</t>
  </si>
  <si>
    <t>RPOWD.2.K.1</t>
  </si>
  <si>
    <t>42/2015</t>
  </si>
  <si>
    <t>III posiedzenie KS</t>
  </si>
  <si>
    <t>2c</t>
  </si>
  <si>
    <t>E-usługi publiczne</t>
  </si>
  <si>
    <t>RPDS.02.01.00</t>
  </si>
  <si>
    <t>Nr priorytetu inwestycyjnego</t>
  </si>
  <si>
    <t>Kategoria interwencji</t>
  </si>
  <si>
    <t>Działanie - nazwa</t>
  </si>
  <si>
    <t>Działanie - kod</t>
  </si>
  <si>
    <t>081</t>
  </si>
  <si>
    <t>Tabela 2. Działania uzgodnione w Planie działań dla obszaru zdrowie w ramach Regionalnego Programu Operacyjnego</t>
  </si>
  <si>
    <t>Rok, którego roku dot. PD</t>
  </si>
  <si>
    <t xml:space="preserve">Komentarz, np. konkurs potwórzony / unieważniony; projekt pozakonkursowy nie został przyjęty itp.. </t>
  </si>
  <si>
    <t>Województwo/ POWER/ POIiŚ</t>
  </si>
  <si>
    <t>Nr PI</t>
  </si>
  <si>
    <t>Konkurs/
projekt pozakonkursowy</t>
  </si>
  <si>
    <t>Czy działanie stanowi zmianę  uzgodnionego na forum KS konkursu /projektu pozakonkursowego</t>
  </si>
  <si>
    <t>Nr konkursu w PD/
Nr projektu pozakonkursowego  w PD (o ile dotyczy)</t>
  </si>
  <si>
    <t>Nr uchwały (o ile dotyczy)</t>
  </si>
  <si>
    <t>Nazwa beneficjenta</t>
  </si>
  <si>
    <t>Miasto beneficjenta</t>
  </si>
  <si>
    <t xml:space="preserve">Ew. partnerzy </t>
  </si>
  <si>
    <t>Miasto partnerów (gdzie udzielane świadczenia)</t>
  </si>
  <si>
    <t>Podmioty, do których skierowanych jest projekt (jeżeli inne niż beneficjent i nie są partnerami)</t>
  </si>
  <si>
    <t>Miasto podmiotów, do których skierowany jest projekt</t>
  </si>
  <si>
    <t>Planowana całkowita alokacja [PLN]</t>
  </si>
  <si>
    <t>Planowana alokacja [PLN] przeznaczona na  działania służące zwalczaniu COVID-19</t>
  </si>
  <si>
    <t>Główne działania służące zwalczaniu COVID-19</t>
  </si>
  <si>
    <t>Czy przewidziano: roboty budowlane / roboty remontowe</t>
  </si>
  <si>
    <t xml:space="preserve">Czy przewidziano: 
zakup respiratorów </t>
  </si>
  <si>
    <t>Czy przewidziano: zakup innego sprzętu /aparatury</t>
  </si>
  <si>
    <t xml:space="preserve">Czy przewidziano: zakup środków ochronnych/ dezynfekujących </t>
  </si>
  <si>
    <t>Czy uzgodniono z wojewodą</t>
  </si>
  <si>
    <t>Status projektu (zakończony, w trakcie realizacji, w przygotowaniu)</t>
  </si>
  <si>
    <t>Dodatkowe informacje</t>
  </si>
  <si>
    <t>Tak/Nie</t>
  </si>
  <si>
    <t>liczba respiratorów</t>
  </si>
  <si>
    <t>w trakcie realizacji</t>
  </si>
  <si>
    <t>zakończony</t>
  </si>
  <si>
    <t>Nie</t>
  </si>
  <si>
    <t>Tak</t>
  </si>
  <si>
    <t>Zakres</t>
  </si>
  <si>
    <t>9a</t>
  </si>
  <si>
    <t>Bolesławiec</t>
  </si>
  <si>
    <t>Dolnośląskie</t>
  </si>
  <si>
    <t>projekt w  trybie nadzwyczajnym</t>
  </si>
  <si>
    <t>Zespól Opieki Zdrowotnej w Bolesławcu</t>
  </si>
  <si>
    <t>„Poprawa dostępności i podniesienie jakości leczenia zakażonych wirusem SARS-CoV-2 poprzez zakup modułowego oddziału zakaźnego wraz z niezbędnym wyposażeniem dla ZOZ w Bolesławcu"</t>
  </si>
  <si>
    <t xml:space="preserve"> usługi remontowo-budowlane niezbędne do realizacji projektu - modułowy szpital kontenerowy </t>
  </si>
  <si>
    <t>NIE</t>
  </si>
  <si>
    <t xml:space="preserve">Tabela 3. Wykaz działań na rzecz COVID-19 na podstawie informacji przekazanych do SKS </t>
  </si>
  <si>
    <t>Tabela 4: Ewaluacje w ochronie zdrowia</t>
  </si>
  <si>
    <t xml:space="preserve">Tabela 5: Wybrane efekty działań </t>
  </si>
  <si>
    <t>PI 8vi</t>
  </si>
  <si>
    <t>PI 9a</t>
  </si>
  <si>
    <t>PI 9iv</t>
  </si>
  <si>
    <t>RPDS.06.02.00</t>
  </si>
  <si>
    <t>Inwestycje w infrastrukturę zdrowotną</t>
  </si>
  <si>
    <t>RPDS.08.07.00</t>
  </si>
  <si>
    <t>Aktywne i zdrowe starzenie się</t>
  </si>
  <si>
    <t>RPDS.09.03.00</t>
  </si>
  <si>
    <t>Dostęp do wysokiej jakości usług zdrowotnych</t>
  </si>
  <si>
    <t>053</t>
  </si>
  <si>
    <t xml:space="preserve">9a </t>
  </si>
  <si>
    <t>8vi</t>
  </si>
  <si>
    <t>9iv</t>
  </si>
  <si>
    <t>1. 
2.1 B Tworzenie lub rozwój elektronicznych usług wewnątrzadministracyjnych (A2A), niezbędnych dla funkcjonowania e-usług publicznych. Elementem przedsięwzięcia może być tworzenie lub rozwój e-usług publicznych (A2B, A2C). Dofinansowaniem w tym zakresie objęte zostaną projekty: 
b) podmiotów leczniczych działających w publicznym systemie opieki zdrowotnej, ukierunkowane na rozwój elektronicznych systemów (przygotowanych do integracji z platformami centralnymi), w tym gromadzenie oraz udostępnianie danych medycznych, tworzenie i rozwijanie zasobów cyfrowych, a także rozwój procesu elektronicznej obsługi pacjenta.
Projekty polegające na dostosowaniu systemów informatycznych świadczeniodawców do wymiany 
z Systemem Informacji Medycznej będą weryfikowane pod kątem komplementarności oraz nie dublowania funkcjonalności przewidzianych w krajowych platformach (P1 i P2).</t>
  </si>
  <si>
    <t>RPOWD.2.K.2</t>
  </si>
  <si>
    <t>Narzędzie 27</t>
  </si>
  <si>
    <t>1 Przedsięwzięcia szczebla regionalnego i lokalnego dotyczące zwiększenia dostępu i jakości e-usług:
2.1. A Tworzenie lub rozwój (poprawa e-dojrzałości) e-usług publicznych (A2B, A2C), tj. projekty m.in
d) zakładające rozwój elektronicznych usług publicznych w zakresie e-zdrowia;</t>
  </si>
  <si>
    <t>RPOWD.8.K.1</t>
  </si>
  <si>
    <t>Narzędzie 5</t>
  </si>
  <si>
    <t>Projekty realizowane w ramach ogłoszonego naboru muszą wpisywać się w realizację założeń: populacyjnego programu wczesnego wykrywania raka piersi, programu profilaktyki raka szyjki macicy, programu profilaktyki raka jelita grubego</t>
  </si>
  <si>
    <t>grudzień 2015 r.</t>
  </si>
  <si>
    <t>RPO WD.6.K.1</t>
  </si>
  <si>
    <t>Narzędzie 14</t>
  </si>
  <si>
    <t>Wsparcie regionalnych podmiotów leczniczych udzielających świadczeń zdrowotnych na rzecz osób dorosłych, ukierunkowanych na specyficzne dla regionu grupy chorób, które są istotną przyczyną dezaktywizacji zawodowej (roboty budowlane, doposażenie) - Opieka koordynowana</t>
  </si>
  <si>
    <t xml:space="preserve">I kw. 2016 r. </t>
  </si>
  <si>
    <t>4/2016</t>
  </si>
  <si>
    <t>RPO WD.6.K.2</t>
  </si>
  <si>
    <t>Narzędzie 13</t>
  </si>
  <si>
    <t xml:space="preserve">onkologia - szpitale </t>
  </si>
  <si>
    <t xml:space="preserve">30 sierpnia 2016 </t>
  </si>
  <si>
    <t>46/2016</t>
  </si>
  <si>
    <t>RPO WD.8.K.2</t>
  </si>
  <si>
    <t>Rozwój profilaktyki nowotworowej w kierunku wykrywania raka  
szyjki macicy i raka piersi w subregionie: wałbrzyskim i legnicko-głogowskim</t>
  </si>
  <si>
    <t>78/2016</t>
  </si>
  <si>
    <t>RPO WD.2.K.4</t>
  </si>
  <si>
    <t>Narzędzie 26, Narzędzie 27</t>
  </si>
  <si>
    <t>2.1.A Tworzenie lub rozwój (poprawa e-dojrzałości) e-usług publicznych (A2B, A2C):
a) zakładające rozwój elektronicznych usług publicznych w zakresie e-kultury;
b) zakładające rozwój elektronicznych usług publicznych w zakresie dostępu do informacji przestrzennej, np. GIS;
c) zakładające rozwój elektronicznych usług publicznych w zakresie bezpieczeństwa kryzysowego;
d) zakładające rozwój elektronicznych usług publicznych w zakresie e-zdrowia;
e) zakładające rozwój elektronicznych usług publicznych w zakresie e-administracji.
2.1.B Tworzenie lub rozwój elektronicznych usług wewnątrzadministracyjnych (A2A), niezbędnych dla funkcjonowania e-usług publicznych. Elementem przedsięwzięcia może być tworzenie lub rozwój e-usług publicznych (A2B, A2C):
a) urzędów administracji samorządowej
2.1.C Przedsięwzięcia dotyczące tworzenia i wykorzystania otwartych zasobów publicznych: 
a) Projekty z zakresu digitalizacji zasobów 
i treści publicznych, np. kulturowych, naukowych będących w posiadaniu instytucji szczebla regionalnego i lokalnego służące zapewnieniu powszechnego, otwartego dostępu w postaci cyfrowej do danych będących w posiadaniu instytucji szczebla regionalnego/ lokalnego.
b) Projekty służące zapewnieniu powszechnego otwartego dostępu w postaci cyfrowej do danych będących w posiadaniu instytucji szczebla regionalnego/ lokalnego.
c) Projekty dotyczące stworzenia lub wdrożenia nowych e-usług służących zwiększeniu uczestnictwa mieszkańców w procesach podejmowania decyzji w gminach, powiatach i regionie (open government), w tym także takie, które wykorzystują informacje sektora publicznego i/lub inne, istniejące e-usługi</t>
  </si>
  <si>
    <t>9/2017/XII</t>
  </si>
  <si>
    <t>RPO WD 8.K.3</t>
  </si>
  <si>
    <t>Narzędzie 3_x000D_, Narzędzie 4</t>
  </si>
  <si>
    <t>Choroby układu ruchu związane z pracą - program prozdrowotny dla pracowników województwa dolnośląskiego</t>
  </si>
  <si>
    <t>II kwartał 2018</t>
  </si>
  <si>
    <t>68/2017/XV</t>
  </si>
  <si>
    <t>RPO WD 8.K.4</t>
  </si>
  <si>
    <t>Narzędzie 2</t>
  </si>
  <si>
    <t>Regionalny Program Zdrowotny badań profilaktycznych w kierunku rozpoznania boreliozy oraz edukacji zdrowotnej z zakresu chorób odkleszczowych na terenie województwa dolnośląskiego</t>
  </si>
  <si>
    <t>IV kwartał 2018</t>
  </si>
  <si>
    <t>RPO WD 9.K.1</t>
  </si>
  <si>
    <t>Narzędzie 18</t>
  </si>
  <si>
    <t>DI na rzecz osób zaburzonych i psychicznie chorych</t>
  </si>
  <si>
    <t>RPO WD 9.K.2</t>
  </si>
  <si>
    <t>Wdrożenie modelu DDOM w woj. Dolnośląskim</t>
  </si>
  <si>
    <t>RPO WD 9.K.3</t>
  </si>
  <si>
    <t>IV kwartał 2019</t>
  </si>
  <si>
    <t>14/2019/XX</t>
  </si>
  <si>
    <t>RPO WD 8.K.5</t>
  </si>
  <si>
    <t xml:space="preserve">Regionalny Program Zdrowotny Województwa Dolnośląskiego  w zakresie profilaktyki chorób odkleszczowych
</t>
  </si>
  <si>
    <t>I kwartał 2020</t>
  </si>
  <si>
    <t>53/2019/XXIII</t>
  </si>
  <si>
    <t>RPO WD 8.K.6</t>
  </si>
  <si>
    <t>Regionalny Program Zdrowotny zapobiegania i wczesnego wykrywania cukrzycy typu 2 wśród mieszkańców Województwa Dolnośląskiego</t>
  </si>
  <si>
    <t>IV kwartał 2020</t>
  </si>
  <si>
    <t>RPO WD 6.P.1</t>
  </si>
  <si>
    <t>P</t>
  </si>
  <si>
    <t>Narzędzie 16</t>
  </si>
  <si>
    <t xml:space="preserve">Dolnośląski Ośrodek Medycyny Innowacyjnej - etap I </t>
  </si>
  <si>
    <t>29/2020/O</t>
  </si>
  <si>
    <t>IV posiedzenie KS</t>
  </si>
  <si>
    <t>VIII posiedzenie KS</t>
  </si>
  <si>
    <t>XI posiedzenie KS</t>
  </si>
  <si>
    <t>XII posiedzenie KS</t>
  </si>
  <si>
    <t>XV posiedzenie KS</t>
  </si>
  <si>
    <t>XX posiedzenie KS</t>
  </si>
  <si>
    <t>XXIII posiedzenie KS</t>
  </si>
  <si>
    <t>tryb obiegowy</t>
  </si>
  <si>
    <t xml:space="preserve">Dolnośląskie </t>
  </si>
  <si>
    <t>projekt pozakonkursowy</t>
  </si>
  <si>
    <t>Dolnośląski Ośrodek Polityki Społecznej</t>
  </si>
  <si>
    <t xml:space="preserve">Wrocław </t>
  </si>
  <si>
    <t>Przeciwdziałanie wykluczeniu społecznemu spowodowanemu przez COVID-19</t>
  </si>
  <si>
    <t xml:space="preserve">zakup sprzętu i aparatury medycznej oraz zakup środków ochronnych/ dezynfekujących </t>
  </si>
  <si>
    <t>TAK</t>
  </si>
  <si>
    <t>DOPS nie posiada wiedzy ile respiratorów zakupą powiaty będące w tralcie realizacji</t>
  </si>
  <si>
    <t xml:space="preserve">Tak </t>
  </si>
  <si>
    <t>Powiat bolesławiecki</t>
  </si>
  <si>
    <t>Gmina Nowogrodziec</t>
  </si>
  <si>
    <t>Powiat dzierżoniowski</t>
  </si>
  <si>
    <t>Powiat głogowski</t>
  </si>
  <si>
    <t>Powiat górowski</t>
  </si>
  <si>
    <t>tak</t>
  </si>
  <si>
    <t>Powiat jaworski</t>
  </si>
  <si>
    <t>Powiat jeleniogórski</t>
  </si>
  <si>
    <t>Powiat kamiennogórski</t>
  </si>
  <si>
    <t>Powiat kłodzki</t>
  </si>
  <si>
    <t>Powiat legnicki</t>
  </si>
  <si>
    <t>Powiat lubański</t>
  </si>
  <si>
    <t>Powiat lubiński</t>
  </si>
  <si>
    <t>Powiat lwówecki</t>
  </si>
  <si>
    <t>Powiat milicki</t>
  </si>
  <si>
    <t>Powiat oleśnicki</t>
  </si>
  <si>
    <t>Powiat oławski</t>
  </si>
  <si>
    <t>Powiat strzeliński</t>
  </si>
  <si>
    <t>Powiat świdnicki</t>
  </si>
  <si>
    <t>Powiat trzebnicki</t>
  </si>
  <si>
    <t>Powiat wołowski</t>
  </si>
  <si>
    <t>Powiat  sredzki</t>
  </si>
  <si>
    <t>Powiat wrocławski</t>
  </si>
  <si>
    <t>Powiat ząbkowicki+ aneks DPS</t>
  </si>
  <si>
    <t>Powiat zgorzelecki</t>
  </si>
  <si>
    <t>Gmina Bogatynia</t>
  </si>
  <si>
    <t>Powiat złotoryjski</t>
  </si>
  <si>
    <t>Miasto Wrocław</t>
  </si>
  <si>
    <t>Wrocław</t>
  </si>
  <si>
    <t>Miasto Jelenia Góra</t>
  </si>
  <si>
    <t>Jelenia Góa</t>
  </si>
  <si>
    <t>Miasto Legnica</t>
  </si>
  <si>
    <t>Legnica</t>
  </si>
  <si>
    <t>Miasto Włabrzych</t>
  </si>
  <si>
    <t>Wałbrzych</t>
  </si>
  <si>
    <t>Gmina Bystrzyca Kłodzka</t>
  </si>
  <si>
    <t>Bystrzyca Kłodzka</t>
  </si>
  <si>
    <t>Jaworskie Centrum Medyczne Sp. z o.o. w Jaworze</t>
  </si>
  <si>
    <t>Jawor</t>
  </si>
  <si>
    <t>Przeciwdziałanie wykluczeniu społecznemu spowodowanemu przez COVID-19 - 2</t>
  </si>
  <si>
    <t>Celem projektu jest niwelowanie skutków choroby zakaźnej COVID-19 wywołanej wirusem SARS-CoV-2 w instytucjach opieki całodobowej oraz podmiotach leczniczych. Partnerem w projekcie może być podmiot leczniczy.</t>
  </si>
  <si>
    <t>Powiatowe Centrum Zdrowia w Kowarach</t>
  </si>
  <si>
    <t>Kowary</t>
  </si>
  <si>
    <t>Regionalne Centrum Zdrowia Lubin</t>
  </si>
  <si>
    <t>Lubin</t>
  </si>
  <si>
    <t>Szpital Mikulicz Świebodzice</t>
  </si>
  <si>
    <t>Świebodzice</t>
  </si>
  <si>
    <t>Izerskie Centrum Pulmonologii i Chemioterapii</t>
  </si>
  <si>
    <t>Szklarska Poręba</t>
  </si>
  <si>
    <t>Miedziowe Centrum Zdrowia</t>
  </si>
  <si>
    <t>Centrum Medyczne Karpacz</t>
  </si>
  <si>
    <t>Karpacz</t>
  </si>
  <si>
    <t>EMC spółka Pilczyce – SOR Ząbkowice Śląskie</t>
  </si>
  <si>
    <t>Ząbkowice Śląskie</t>
  </si>
  <si>
    <t>Nie dotyczy</t>
  </si>
  <si>
    <t xml:space="preserve">Województwo Dolnośląskie/
Urząd Marszałkowski Województwa Dolnośląskiego/ Departament
Zdrowia
</t>
  </si>
  <si>
    <t>Poprawa dostępności i podniesienie jakości świadczeń zdrowotnych na rzecz ograniczenia zachorowalności mieszkańców regionu w związku z pojawieniem się COVID-19</t>
  </si>
  <si>
    <t xml:space="preserve">zakup i wyposażenie karetek pogotowia ratunkowego i ambulansów, zakup niezbędnej aparatury medycznej, laboratoryjnej i diagnostycznej, zakup odczynników oraz materiałów medycznych (w tym testów w kierunku COVID-19), zakup środków ochrony indywidualnej, zakup urządzeń do dezynfekcji, zakup środków do dezynfekcji, zakup środków farmaceutycznych, działania informacyjno- promocyjne
</t>
  </si>
  <si>
    <t xml:space="preserve"> Projekt pozakonkursowy w ramach Działania 6.2 Inwestycje w infrastrukturę zdrowotną Regionalnego Programu Operacyjnego Województwa Dolnośląskiego 2014-2020 – Schemat 6.2 C Poprawa sytuacji epidemiologicznej w związku z koronawirusem.
Projekt wybrany do dofinansowania w dniu 23-04-2020 r. (Uchwała ZWD  nr 3050/VI/20) 
Umowa o dofinanowanie podpsiana w dniu 06-05-2020 r. </t>
  </si>
  <si>
    <t>Dolnośląskie Centrum Chorób Płuc we Wrocławiu</t>
  </si>
  <si>
    <t xml:space="preserve">Zakup aparatury medycznej diagnostycznej i laboratoryjnej, karetki pogotowia ratunkowego, środków i urządzeń do dezynfekcji, środków ochrony osobistej, oddczyników i materiałów medycznych </t>
  </si>
  <si>
    <t>Wojewódzki Szpital Specjalistyczny w Legnicy</t>
  </si>
  <si>
    <t xml:space="preserve">Zakup aparatury medycznej diagnostycznej i laboratoryjnej, odczynników i materiałów medycznych, urządzeń do dezynfekcji, środków ochrony osobistej, roboty budowlane </t>
  </si>
  <si>
    <t>Wojewódzki Szpital Specjalistyczny im. J. Gromkowskiego we Wrocławiu</t>
  </si>
  <si>
    <t xml:space="preserve">Zakup aparatury medycznej diagnostycznej i laboratoryjnej, odczynników i materiałów medycznych, środki i urządzeń do dezynfekcji, środków ochrony osobistej, roboty budowlane </t>
  </si>
  <si>
    <t>Wojewódzki Szpital Specjalistyczny we Wrocławiu</t>
  </si>
  <si>
    <t>Zakup aparatury medycznej diagnostycznej i laboratoryjnej, odczynników i materiałów medycznych, środków farmaceutycznych, środków ochrony osobistej</t>
  </si>
  <si>
    <t>Specjalistyczny Szpital im. Dra Alfreda Sokołowskiego w Wałbrzychu</t>
  </si>
  <si>
    <t xml:space="preserve">Wałbrzych </t>
  </si>
  <si>
    <t xml:space="preserve">Zakup aparatury medycznej diagnostycznej i laboratoryjnej, urządzeń do dezynfekcji, środków ochrony osobistej </t>
  </si>
  <si>
    <t>Zespół Opieki Zdrowotnej w Bolesławcu</t>
  </si>
  <si>
    <t xml:space="preserve">Zakup aparatury medycznej diagnostycznej i laboratoryjnej, środków ochrony osobistej, środków i urządzenia do dezynfekcji </t>
  </si>
  <si>
    <t>Pogotowie Ratunkowe w Legnicy</t>
  </si>
  <si>
    <t xml:space="preserve">Zakup aparatury medycznej diagnostycznej i laboratoryjnej, karetki pogotowia ratunkowego, środków i urządzeń do dezynfekcji, środków ochrony osobistej </t>
  </si>
  <si>
    <t>Pogotowie Ratunkowe we Wrocławiu</t>
  </si>
  <si>
    <t xml:space="preserve">Zakup aparatury medycznej diagnostycznej i laboratoryjnej, karetki pogotowia ratunkowego, środków i urządzeń do dezynfekcji, środków ochrony osobistej , oddczyniki i materiały medyczne </t>
  </si>
  <si>
    <t>Pogotowie Ratunkowe w Wałbrzychu</t>
  </si>
  <si>
    <t xml:space="preserve">Zakup aparatury medycznej diagnostycznej i laboratoryjnej, środków i urządzeń do dezynfekcji, środków ochrony osobistej, karetki pogotowia </t>
  </si>
  <si>
    <t xml:space="preserve">Dolnośląski Szpital Specjalistyczny im. T.Marciniaka - Centrum Medycyny Ratunkowej we Wrocławiu </t>
  </si>
  <si>
    <t>Zakup aparatury medycznej diagnostycznej i laboratoryjnej, środków i urządzeń do dezynfekcji, środków ochrony osobistej</t>
  </si>
  <si>
    <t xml:space="preserve">Dolnośląskie Centrum Rehabilitacji Sp. z o.o </t>
  </si>
  <si>
    <t xml:space="preserve">Dolnośląskie Centrum Onkologii </t>
  </si>
  <si>
    <t xml:space="preserve">Zakup aparatury medycznej diagnostycznej i laboratoryjnej, środków i urządzeń do dezynfekcji, środków ochrony osobistej, odzczyników i materiałów medycznych </t>
  </si>
  <si>
    <t xml:space="preserve">Sanatoria Dolnośląskie Sp. z o.o </t>
  </si>
  <si>
    <t xml:space="preserve">Sokołowsko </t>
  </si>
  <si>
    <t xml:space="preserve">Specjalistyczny Szpital Ginekologiczno- Położniczy im. E. Biernackiego w Wałbrzychu </t>
  </si>
  <si>
    <t xml:space="preserve">Zakup aparatury medycznej diagnostycznej i laboratoryjnej, środków i urządzeń do dezynfekcji, środków ochrony osobistej , odczyników i materiałów medycznych </t>
  </si>
  <si>
    <t xml:space="preserve">Dolnośląskie Centrum Zdrowia Psychicznego Sp. z o.o </t>
  </si>
  <si>
    <t xml:space="preserve">Szpital Specjalistyczny im. A. Falkiewicza we Wrocławiu </t>
  </si>
  <si>
    <t xml:space="preserve">Wojewódzki Szpital dla Nerwowo i Psychicznie Chorych w Bolesławcu </t>
  </si>
  <si>
    <t xml:space="preserve">Zakup aparatury medycznej diagnostycznej i laboratoryjnej, środków i urządzeń do dezynfekcji, środków ochrony osobistej </t>
  </si>
  <si>
    <t xml:space="preserve">Wojewódzki Szpital Specjalistyczny w Złotoryi </t>
  </si>
  <si>
    <t>Złotoryja</t>
  </si>
  <si>
    <t>Zakup środków i urządzeń do dezynfekcji, środków ochrony osobistej</t>
  </si>
  <si>
    <t xml:space="preserve">Wojewódzkie Centrum Szpitalne Kotliny Jeleniogórskiej </t>
  </si>
  <si>
    <t xml:space="preserve">Jelenia Góra </t>
  </si>
  <si>
    <t xml:space="preserve">Zakup aparatury medycznej diagnostycznej i laboratoryjnej, urządzeń do dezynfekcji, środków ochrony osobistej, roboty budowlane </t>
  </si>
  <si>
    <t xml:space="preserve">Dolnośląskie Centrum Transplantacji Komórkowych z Krajowym Bankiem Dawców Szpiku </t>
  </si>
  <si>
    <t xml:space="preserve">Zakup aparatury medycznej diagnostycznej i laboratoryjnej, środków i urządzeń do dezynfekcji, środków ochrony osobistej, odczyników i materiałów medycznych </t>
  </si>
  <si>
    <t xml:space="preserve">Uniwersytecki Szpital Kliniczny im. Jana Mikulicza - Radackiego we Wrocławiu </t>
  </si>
  <si>
    <t xml:space="preserve">Zakup aparatury medycznej diagnostycznej i laboratoryjnej, środków ochrony osobistej </t>
  </si>
  <si>
    <t xml:space="preserve">Wojskowy Szpital Kliniczny z Polikliniką SP ZOZ we Wrocławiu </t>
  </si>
  <si>
    <t xml:space="preserve">Zakup aparatury medycznej diagnostycznej i laboratoryjnej,  środków i urządzeń do dezynfekcji, środków ochrony osobistej , </t>
  </si>
  <si>
    <t>Wojewódzki Szpital dla Nerwowo i Psychicznie Chorych w Lubiążu</t>
  </si>
  <si>
    <t xml:space="preserve">Wołów </t>
  </si>
  <si>
    <t>Pogotowie Ratunkowe w Jeleniej Górze</t>
  </si>
  <si>
    <t>Czy w 2021 r. realizowali Państwo ewaluację z zakresu ochrony zdrowia (w całości lub częściowo poświęconej wsparciu ze środków UE ochrony zdrowia)?</t>
  </si>
  <si>
    <t>TAK/NIE/NIE DOTYCZY</t>
  </si>
  <si>
    <t>NIE DOTYCZY</t>
  </si>
  <si>
    <t>Kolumna1</t>
  </si>
  <si>
    <t>Jeżeli tak proszę o krótką informację o wynikach ewaluacji (5 zdań)</t>
  </si>
  <si>
    <t>Liczba usług publicznych udostępnionych on-line o stopniu dojrzałości 3 - dwustronna interakcja (szt.)</t>
  </si>
  <si>
    <t>Liczba podmiotów, które udostępniły on-line informacje sektora publicznego (szt.)</t>
  </si>
  <si>
    <t>Liczba osób objętych programem zdrowotnym dzięki EFS (os.)</t>
  </si>
  <si>
    <t>Poziom wykonania wskaźnika [%]</t>
  </si>
  <si>
    <t>Liczba osób, które dzięki interwencji EFS zgłosiły się na badanie profilaktyczne (os.)</t>
  </si>
  <si>
    <t>Ludność objęta ulepszonymi usługami zdrowotnymi (os.)</t>
  </si>
  <si>
    <t>Nakłady inwestycyjne na zakup aparatury medycznej (zł)</t>
  </si>
  <si>
    <t>Liczba wspartych podmiotów leczniczych (szt.)</t>
  </si>
  <si>
    <t>Liczba osób zagrożonych ubóstwem lub wykluczeniem społecznym objętych usługami zdrowotnymi  w programie (os.)</t>
  </si>
  <si>
    <t>Liczba wspartych w programie miejsc świadczenia usług zdrowotnych, istniejących po zakończeniu projektu (szt.)</t>
  </si>
  <si>
    <t>13i</t>
  </si>
  <si>
    <t xml:space="preserve"> </t>
  </si>
  <si>
    <t>Zwiększenie jakości i dostępności usług zdrowotnych w walce z pandemią COVID-19</t>
  </si>
  <si>
    <t>RPDS.12.01.00</t>
  </si>
  <si>
    <t>Komentarz</t>
  </si>
  <si>
    <t>Poddziałanie - kod</t>
  </si>
  <si>
    <t>Poddziałanie - nazwa</t>
  </si>
  <si>
    <t>Zgodnie z planami IP/IZ środki dedykowane wyłącznie obszarowi zdrowie - wsparcie UE - EFRR [euro]</t>
  </si>
  <si>
    <t>Zgodnie z planami IP/IZ środki dedykowane wyłącznie obszarowi zdrowie - wsparcie UE - EFS [euro]</t>
  </si>
  <si>
    <t>Ogółem</t>
  </si>
  <si>
    <t>Zgodnie z planami IP/IZ środki dedykowane wyłącznie obszarowi zdrowie 
- budżet państwa [euro]</t>
  </si>
  <si>
    <t>Zgodnie z planami IP/IZ środki dedykowane wyłącznie obszarowi zdrowie 
- inne [euro]</t>
  </si>
  <si>
    <t>9 = [10+11+12]</t>
  </si>
  <si>
    <t>14 = [7+8+9+13]</t>
  </si>
  <si>
    <t>RPDS.02.01.01</t>
  </si>
  <si>
    <t>E-usługi publiczne - konkursy horyzontalne</t>
  </si>
  <si>
    <t>RPDS.02.01.02</t>
  </si>
  <si>
    <t>E-usługi publiczne - ZIT WROF</t>
  </si>
  <si>
    <t>RPDS.02.01.03</t>
  </si>
  <si>
    <t>E-usługi publiczne - ZIT AJ</t>
  </si>
  <si>
    <t>RPDS.02.01.04</t>
  </si>
  <si>
    <t>E-usługi publiczne - ZIT AW</t>
  </si>
  <si>
    <t>*** RPDS.06.02.00 - Brak poddziałania ***</t>
  </si>
  <si>
    <t>*** RPDS.08.07.00 - Brak poddziałania ***</t>
  </si>
  <si>
    <t>*** RPDS.09.03.00 - Brak poddziałania ***</t>
  </si>
  <si>
    <t>*** RPDS.12.01.00 - Brak poddziałania ***</t>
  </si>
  <si>
    <t>Miejsce na komentarz (m.in. w zakresie ewentualnych zmian)</t>
  </si>
  <si>
    <t>Tabela 1: Alokacja i kontraktacja w ramach  Regionalnego Programu Operacyjnego Województwa Dolnośląskiego na lata 2014 - 2020 przeznaczona na obszar zdrowie</t>
  </si>
  <si>
    <t>Wsparcie UE [euro] - alokacja</t>
  </si>
  <si>
    <t>Krajowe środki publiczne [euro] - alokacja</t>
  </si>
  <si>
    <t>Krajowe środki prywatne [euro] - alokacja</t>
  </si>
  <si>
    <t>Finansowanie ogółem [euro] 
Zgodnie z planami IP/IZ środki dedykowane wyłącznie obszarowi zdrowie 
- finansowanie ogółem [euro] - alokacja</t>
  </si>
  <si>
    <t xml:space="preserve">Wartość podpisanych umów - wsparcie UE [pln] </t>
  </si>
  <si>
    <t>Wartość podpisanych umów - wartośc wydatków kwalifikowalnych [pln]</t>
  </si>
  <si>
    <t>Wartość podpisanych umów - wartośc wydatków ogółem [pln]</t>
  </si>
  <si>
    <t>Wartość osiągnięta (stan na 31.12.2021 r.)</t>
  </si>
  <si>
    <t>Wartość docelowa (stan na 31.12.2021 r.)</t>
  </si>
  <si>
    <t> Nie dotyczy</t>
  </si>
  <si>
    <t xml:space="preserve"> Nie dotyczy </t>
  </si>
  <si>
    <t> 0</t>
  </si>
  <si>
    <t xml:space="preserve">Celem projektu jest niwelowanie skutków choroby zakaźnej COVID-19 wywołanej wirusem SARS-CoV-2 w instytucjach opieki całodobowej oraz podmiotach leczniczych. Partnerem w projekcie może być podmiot leczniczy.
Planowany podział alokacji (do ostatecznego potwierdzenia przez IZ)
dla powiatu bolesławieckiego – 49 601,00 (na rzecz DPS)
dla powiatu dzierżoniowskiego – 478 739,00 zł (w tym: na rzecz DPS: 79 488,00 zł, na rzecz szpitala: 399 251,00 zł);
dla powiatu głogowskiego – 677 278,00 zł (w tym na rzecz DPS: 94 114,00 zł, na rzecz szpitala: 583 164,00 zł);
dla powiatu górowskiego – 47 057,00 zł (na rzecz DPS);
dla powiatu jaworskiego – 117 642,00 zł (na rzecz DPS);
dla powiatu jeleniogórskiego – 236 556,00 zł (na rzecz DPS);
dla powiatu kamiennogórskiego – 496 505,00 zł (w tym na rzecz DPS: 88 391,00 zł, na rzecz szpitala: 408 114,00 zł);
dla powiatu kłodzkiego – 1 287 428,00 zł (w tym na rzecz DPS: 418 424,00 zł, na rzecz szpitala: 869 004,00 zł);
dla powiatu legnickiego- 333 850,00 zł (na rzecz DPS);
dla powiatu lubańskiego – 538 848,00 zł (na rzecz szpitala);
dla powiatu lubińskiego – 22 257,00 zł (na rzecz DPS);
dla powiatu lwóweckiego – 450 032,00 zł (w tym na rzecz DPS: 101 745,00 zł, na rzecz szpitala: 348 287,00 zł);
dla powiatu milickiego – 997 346,00 zł (w tym na rzecz DPS: 174 874,00 zł, na rzecz szpitala: 822 472,00 zł);
dla powiatu oleśnickiego - 823 993,00 zł (w tym na rzecz DPS: 200 945,00 zł, na rzecz szpitala: 623 048,00 zł);
dla powiatu oławskiego - 653 114,00 zł (w tym na rzecz DPS: 69 950,00 zł, na rzecz szpitala: 583 164,00 zł);
dla powiatu strzelińskiego- 406 652,00 zł (w tym na rzecz DPS: 27 344,00 zł, na rzecz szpitala: 379 308,00 zł);
dla powiatu świdnickiego- 1 061 795,00 zł (w tym na rzecz DPS: 146 258,00 zł, na rzecz szpitala: 915 537,00 zł);
dla powiatu trzebnickiego- 839 656,00 zł (w tym na rzecz DPS: 163 427,00 zł, na rzecz szpitala: 676 229,00 zł);
dla powiatu wołowskiego – 312 834,00 zł (na rzecz szpitala);
dla powiatu wrocławskiego – 44 513,00 zł (na rzecz DPS);
dla powiatu ząbkowickiego – 277 254,00 zł (na rzecz DPS);
dla powiatu zgorzeleckiego 2 050 553,00 zł -(w tym na rzecz DPS: 168 515,00 zł, na rzecz szpitala: 1 882 038,00 zł);
dla powiatu złotoryjskiego – 350 503,00 zł (na rzecz szpitala);
dla Miasta Wrocław – 856 563,00 zł (na rzecz DPS);
dla miasta Jelenia Góra – 55 960,00 (na rzecz DPS);
dla miasta Legnica – 63 590,00 zł (na rzecz DPS);
dla miasta Wałbrzych – 61 683,00 zł (na rzecz DPS);
dla Gminy Bystrzyca Kłodzka - 317 266,00 zł (na rzecz szpitala)
</t>
  </si>
  <si>
    <t>Uwaga ogólna IZ RPO Województwa Dolnośląskiego</t>
  </si>
  <si>
    <t>W 2021 r. nie przeprowadzono ewaluacji w zakresie zdrowia. 
Natomiast w związku z tym, że wcześniej nie przekazywaliśmy danych dotyczących ewaluacji, w poniżej przedstawiono wyniki ewaluacji przeprowadzone w 2020 r.</t>
  </si>
  <si>
    <t>Efekty wsparcia zastosowań TIK dla usług publicznych (e-administracja, e -kultura, e-zdrowie) w perspektywie 2014-2020</t>
  </si>
  <si>
    <t>Celem badania była ocena interwencji RPO WD 2014-2020 w zakresie wsparcia technologii informacyjno-komunikacyjnych dla usług publicznych, w tym e-zdrowia. 
Zdiagnozowane utrudnienia we wdrażaniu e-usług, m.in. brak odpowiedniego sprzętu do uruchomienia i realizacji e-usług, zmiana wymagań w zakresie sprzętu w stosunku do potrzeb określonych we wniosku o dofinansowanie, brak wykwalifikowanych pracowników posiadających kompetencje z zakresu TIK oraz ich niechęć do korzystania z systemów informatycznych. 
Wskazano oczekiwania beneficjentów w planowanych kolejnych formach wsparcia w zakresie digitalizacji posiadanych przez ośrodki medyczne dokumentacji medycznej pacjentów (wytworzonej przed zastosowaniem Elektronicznej Dokumentacji Medycznej) celem utrwalenia i umożliwienia ewentualnego łatwiejszego sposobu udostępniana innym podmiotom medycznym czy samym pacjentom. W ramach  dostępnych form wsparcia zabrakło działań w zakresie cyberbezpieczeństwa, w tym zakupu dodatkowego oprogramowania, które takie bezpieczeństwo poprawi. Zarekomendowano konieczność kontynuowania działań z zakresu rozwoju e-usług publicznych.</t>
  </si>
  <si>
    <t>j.w.</t>
  </si>
  <si>
    <t xml:space="preserve">Ogłoszenie o naborze w trybie nadzwyczajnym nr RPDS.06.02.00-IZ.00-02-412/20 dla Działania 6.2 Inwestycje w infrastrukturę zdrowotną.
Projekt wybrany do dofinansowania w dniu 23-11-2020 r. (Uchwała ZWD  nr 3050/VI/20) 
Umowa o dofinanowanie podpsiana w dniu 02-12-2020 r. , aneks nr 01 20.01.2021, aneks nr 02 z 23.12.2021
</t>
  </si>
  <si>
    <t>Dolnośląskie Centrum Chorób Serca MEDINET Sp. z o. o. we Wrocławiu</t>
  </si>
  <si>
    <t>Przeciwdziałanie wykluczeniu społecznemu spowodowanemu przez COVID-19 - 3</t>
  </si>
  <si>
    <t xml:space="preserve">zakup  środków ochronnych/ dezynfekujących </t>
  </si>
  <si>
    <t>Samodzielny Publiczny Zespół Opieki Zdrowotnej w Bogatyni</t>
  </si>
  <si>
    <t>Bogatynia</t>
  </si>
  <si>
    <t>Bystrzyckie Centrum Zdrowia</t>
  </si>
  <si>
    <t>NZOZ Szpital Powiatowy w Dzierżoniowie</t>
  </si>
  <si>
    <t>Dzierżoniów</t>
  </si>
  <si>
    <t>Głgowski Szpital Powiatowy Sp zoo</t>
  </si>
  <si>
    <t>Głogów</t>
  </si>
  <si>
    <t>Powiatowy Centrum Zdrowia w Kamiennej Górze</t>
  </si>
  <si>
    <t>Kamienna Góra</t>
  </si>
  <si>
    <t>Zespół Opieki Zdrowotnej w Kłodzku</t>
  </si>
  <si>
    <t>Kłodzko</t>
  </si>
  <si>
    <t>Niepubliczne ZespółOpieki Zdrowotnej Łużyckie Centrym Medyczne w Lubaniu</t>
  </si>
  <si>
    <t>Powiatowy Centrum Zdrowia Lwówek Śląski</t>
  </si>
  <si>
    <t>Milickie Centrum Medyczne Sp z oo</t>
  </si>
  <si>
    <t>Powiatowy Zespół Szptali w Oleśnicy</t>
  </si>
  <si>
    <t>Oleśnica</t>
  </si>
  <si>
    <t>Zespół Opieki Zdrowotnej w Oławie</t>
  </si>
  <si>
    <t>Oława</t>
  </si>
  <si>
    <t>Samodzielny Publiczny Zespół Opieki Zdrowotnej w Świdnicy</t>
  </si>
  <si>
    <t>Świdnica</t>
  </si>
  <si>
    <t>Szptal św. Jadwigi Śląskiej w Trzebnicy</t>
  </si>
  <si>
    <t>Trzebnica</t>
  </si>
  <si>
    <t>Powiatowe Centrum Zdrowia w Wołowie Sp z oo</t>
  </si>
  <si>
    <t>Wielospecjalistyczny Szpital Samodzielny Publiczny Zespół Opieki Zdrowotnej w Zgorzelcu</t>
  </si>
  <si>
    <t>Zgorzelec</t>
  </si>
  <si>
    <t>Szpital Powiatowy im.A.Wolańczyka Sp z oo</t>
  </si>
  <si>
    <t>Lwówek Śląski</t>
  </si>
  <si>
    <t>Lubań</t>
  </si>
  <si>
    <t>Milicz</t>
  </si>
  <si>
    <t>SUMA euro</t>
  </si>
  <si>
    <t>SUMA pln</t>
  </si>
  <si>
    <t>kurs EURO</t>
  </si>
  <si>
    <t>zł</t>
  </si>
  <si>
    <r>
      <t>W OP 2 Technologie informacyjno-komunikacyjne (CT2) w  Działaniu 2.1 E-usługi publiczne (PI 2c) realizowane są projekty z różnych dziedzin e-usług, w tym także z e-zdrowia.
W tabeli wykazano wskaźniki tylko z projektów z zakresu kategorii interwencji</t>
    </r>
    <r>
      <rPr>
        <i/>
        <sz val="9"/>
        <color theme="1"/>
        <rFont val="Arial"/>
        <family val="2"/>
        <charset val="238"/>
      </rPr>
      <t xml:space="preserve"> 081 Rozwiązania informatyczne na rzecz aktywnego i zdrowego starzenia się oraz usługi i aplikacje w zakresie e-zdrowia (w tym e-opieka i nowoczesne technologie w służbie osobom starszym).
Wartość docelowa została określona na podstawie podpisanych umów o dofinansowanie dla kategorii 081.</t>
    </r>
    <r>
      <rPr>
        <sz val="9"/>
        <color theme="1"/>
        <rFont val="Arial"/>
        <family val="2"/>
        <charset val="238"/>
      </rPr>
      <t xml:space="preserve"> </t>
    </r>
  </si>
  <si>
    <r>
      <t>Zgodnie z planami IP/IZ środki dedykowane wyłącznie obszarowi zdrowie 
-</t>
    </r>
    <r>
      <rPr>
        <b/>
        <sz val="14"/>
        <rFont val="Calibri"/>
        <family val="2"/>
        <charset val="238"/>
        <scheme val="minor"/>
      </rPr>
      <t xml:space="preserve"> </t>
    </r>
    <r>
      <rPr>
        <sz val="9"/>
        <rFont val="Arial"/>
        <family val="2"/>
        <charset val="238"/>
      </rPr>
      <t>budżet jst [euro]</t>
    </r>
  </si>
  <si>
    <r>
      <t>W  działaniu 2.1 realizowane są projekty z różnych dziedzin e-usług, w tym e-zdrowia. W tabeli wykazano tylko projekty z zakresu kategorii interwencji</t>
    </r>
    <r>
      <rPr>
        <i/>
        <sz val="9"/>
        <rFont val="Arial"/>
        <family val="2"/>
        <charset val="238"/>
      </rPr>
      <t xml:space="preserve"> 081 Rozwiązania informatyczne na rzecz aktywnego i zdrowego starzenia się oraz usługi i aplikacje w zakresie e-zdrowia (w tym e-opieka i nowoczesne technologie w służbie osobom starszym)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</si>
</sst>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z_ł_-;\-* #,##0.00\ _z_ł_-;_-* &quot;-&quot;??\ _z_ł_-;_-@_-"/>
    <numFmt numFmtId="165" formatCode="#,##0.00\ _z_ł"/>
    <numFmt numFmtId="166" formatCode="#,##0.00\ &quot;zł&quot;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u/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u/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b/>
      <sz val="14"/>
      <name val="Calibri"/>
      <family val="2"/>
      <charset val="238"/>
      <scheme val="minor"/>
    </font>
    <font>
      <i/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11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164" fontId="3" fillId="0" borderId="0" xfId="1" applyFont="1"/>
    <xf numFmtId="0" fontId="3" fillId="0" borderId="0" xfId="0" applyFont="1"/>
    <xf numFmtId="0" fontId="7" fillId="0" borderId="0" xfId="0" applyFont="1" applyAlignment="1"/>
    <xf numFmtId="0" fontId="3" fillId="0" borderId="0" xfId="0" applyFont="1" applyAlignment="1">
      <alignment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12" xfId="0" applyFont="1" applyFill="1" applyBorder="1" applyAlignment="1">
      <alignment horizontal="left" vertical="top" wrapText="1"/>
    </xf>
    <xf numFmtId="0" fontId="7" fillId="2" borderId="13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/>
    <xf numFmtId="4" fontId="3" fillId="0" borderId="0" xfId="0" applyNumberFormat="1" applyFont="1"/>
    <xf numFmtId="4" fontId="3" fillId="0" borderId="0" xfId="0" applyNumberFormat="1" applyFont="1" applyFill="1"/>
    <xf numFmtId="0" fontId="8" fillId="0" borderId="0" xfId="0" applyFont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1" fillId="3" borderId="1" xfId="0" applyFont="1" applyFill="1" applyBorder="1" applyAlignment="1">
      <alignment horizontal="center" vertical="center" wrapText="1"/>
    </xf>
    <xf numFmtId="0" fontId="10" fillId="0" borderId="0" xfId="0" applyFont="1"/>
    <xf numFmtId="0" fontId="9" fillId="0" borderId="0" xfId="0" applyFont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15" fillId="0" borderId="0" xfId="0" applyFont="1"/>
    <xf numFmtId="0" fontId="17" fillId="0" borderId="1" xfId="0" applyFont="1" applyFill="1" applyBorder="1" applyAlignment="1">
      <alignment vertical="center"/>
    </xf>
    <xf numFmtId="165" fontId="17" fillId="0" borderId="1" xfId="0" applyNumberFormat="1" applyFont="1" applyFill="1" applyBorder="1" applyAlignment="1">
      <alignment vertical="center"/>
    </xf>
    <xf numFmtId="14" fontId="17" fillId="0" borderId="1" xfId="0" applyNumberFormat="1" applyFont="1" applyFill="1" applyBorder="1" applyAlignment="1">
      <alignment horizontal="right" vertical="center"/>
    </xf>
    <xf numFmtId="49" fontId="17" fillId="0" borderId="1" xfId="0" applyNumberFormat="1" applyFont="1" applyFill="1" applyBorder="1" applyAlignment="1">
      <alignment vertical="center"/>
    </xf>
    <xf numFmtId="0" fontId="17" fillId="0" borderId="1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right" vertical="center"/>
    </xf>
    <xf numFmtId="164" fontId="17" fillId="0" borderId="1" xfId="0" applyNumberFormat="1" applyFont="1" applyFill="1" applyBorder="1" applyAlignment="1">
      <alignment vertical="center"/>
    </xf>
    <xf numFmtId="165" fontId="17" fillId="0" borderId="1" xfId="1" applyNumberFormat="1" applyFont="1" applyFill="1" applyBorder="1" applyAlignment="1">
      <alignment vertical="center"/>
    </xf>
    <xf numFmtId="0" fontId="17" fillId="0" borderId="1" xfId="0" applyFont="1" applyFill="1" applyBorder="1" applyAlignment="1">
      <alignment horizontal="left" vertical="center" wrapText="1"/>
    </xf>
    <xf numFmtId="164" fontId="17" fillId="0" borderId="1" xfId="0" applyNumberFormat="1" applyFont="1" applyFill="1" applyBorder="1" applyAlignment="1">
      <alignment horizontal="left" vertical="center" wrapText="1"/>
    </xf>
    <xf numFmtId="14" fontId="17" fillId="0" borderId="1" xfId="0" applyNumberFormat="1" applyFont="1" applyFill="1" applyBorder="1" applyAlignment="1">
      <alignment horizontal="right" vertical="center" wrapText="1"/>
    </xf>
    <xf numFmtId="164" fontId="17" fillId="0" borderId="1" xfId="1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left" vertical="center" wrapText="1"/>
    </xf>
    <xf numFmtId="164" fontId="17" fillId="0" borderId="1" xfId="0" applyNumberFormat="1" applyFont="1" applyFill="1" applyBorder="1" applyAlignment="1">
      <alignment horizontal="right"/>
    </xf>
    <xf numFmtId="0" fontId="17" fillId="0" borderId="1" xfId="0" applyFont="1" applyFill="1" applyBorder="1" applyAlignment="1">
      <alignment vertical="center" wrapText="1"/>
    </xf>
    <xf numFmtId="0" fontId="2" fillId="0" borderId="11" xfId="0" applyFont="1" applyBorder="1" applyAlignment="1">
      <alignment wrapText="1"/>
    </xf>
    <xf numFmtId="0" fontId="0" fillId="0" borderId="31" xfId="0" applyBorder="1"/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43" fontId="9" fillId="0" borderId="19" xfId="3" applyFont="1" applyFill="1" applyBorder="1" applyAlignment="1" applyProtection="1">
      <alignment horizontal="right" vertical="center"/>
    </xf>
    <xf numFmtId="4" fontId="9" fillId="0" borderId="19" xfId="3" applyNumberFormat="1" applyFont="1" applyFill="1" applyBorder="1" applyAlignment="1" applyProtection="1">
      <alignment horizontal="right"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/>
    </xf>
    <xf numFmtId="0" fontId="9" fillId="0" borderId="20" xfId="0" applyFont="1" applyFill="1" applyBorder="1" applyAlignment="1">
      <alignment horizontal="left" vertical="center"/>
    </xf>
    <xf numFmtId="0" fontId="9" fillId="0" borderId="19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/>
    </xf>
    <xf numFmtId="3" fontId="3" fillId="0" borderId="13" xfId="0" applyNumberFormat="1" applyFont="1" applyBorder="1" applyAlignment="1">
      <alignment vertical="center"/>
    </xf>
    <xf numFmtId="0" fontId="2" fillId="0" borderId="30" xfId="0" applyFont="1" applyBorder="1" applyAlignment="1">
      <alignment vertical="center" wrapText="1"/>
    </xf>
    <xf numFmtId="0" fontId="19" fillId="0" borderId="0" xfId="0" applyFont="1" applyAlignment="1">
      <alignment wrapText="1"/>
    </xf>
    <xf numFmtId="0" fontId="0" fillId="0" borderId="0" xfId="0" applyAlignment="1">
      <alignment horizontal="left"/>
    </xf>
    <xf numFmtId="4" fontId="9" fillId="0" borderId="21" xfId="4" applyNumberFormat="1" applyFont="1" applyFill="1" applyBorder="1" applyAlignment="1" applyProtection="1">
      <alignment horizontal="right" vertical="center" wrapText="1"/>
    </xf>
    <xf numFmtId="43" fontId="9" fillId="0" borderId="21" xfId="4" applyFont="1" applyFill="1" applyBorder="1" applyAlignment="1" applyProtection="1">
      <alignment horizontal="right" vertical="center"/>
    </xf>
    <xf numFmtId="0" fontId="0" fillId="0" borderId="0" xfId="0" applyFont="1"/>
    <xf numFmtId="10" fontId="2" fillId="4" borderId="10" xfId="2" applyNumberFormat="1" applyFont="1" applyFill="1" applyBorder="1" applyAlignment="1">
      <alignment vertical="center" wrapText="1"/>
    </xf>
    <xf numFmtId="0" fontId="16" fillId="4" borderId="9" xfId="0" applyFont="1" applyFill="1" applyBorder="1" applyAlignment="1">
      <alignment vertical="center" wrapText="1"/>
    </xf>
    <xf numFmtId="0" fontId="16" fillId="4" borderId="1" xfId="0" applyFont="1" applyFill="1" applyBorder="1" applyAlignment="1">
      <alignment horizontal="center" vertical="center"/>
    </xf>
    <xf numFmtId="9" fontId="16" fillId="4" borderId="1" xfId="0" applyNumberFormat="1" applyFont="1" applyFill="1" applyBorder="1" applyAlignment="1">
      <alignment horizontal="center" vertical="center"/>
    </xf>
    <xf numFmtId="9" fontId="16" fillId="4" borderId="10" xfId="0" applyNumberFormat="1" applyFont="1" applyFill="1" applyBorder="1" applyAlignment="1">
      <alignment horizontal="center" vertical="center"/>
    </xf>
    <xf numFmtId="3" fontId="16" fillId="4" borderId="1" xfId="0" applyNumberFormat="1" applyFont="1" applyFill="1" applyBorder="1" applyAlignment="1">
      <alignment horizontal="center" vertical="center"/>
    </xf>
    <xf numFmtId="10" fontId="16" fillId="4" borderId="1" xfId="0" applyNumberFormat="1" applyFont="1" applyFill="1" applyBorder="1" applyAlignment="1">
      <alignment horizontal="center" vertical="center"/>
    </xf>
    <xf numFmtId="9" fontId="16" fillId="4" borderId="10" xfId="0" applyNumberFormat="1" applyFont="1" applyFill="1" applyBorder="1" applyAlignment="1">
      <alignment horizontal="left" vertical="center"/>
    </xf>
    <xf numFmtId="0" fontId="16" fillId="4" borderId="27" xfId="0" applyFont="1" applyFill="1" applyBorder="1" applyAlignment="1">
      <alignment vertical="center" wrapText="1"/>
    </xf>
    <xf numFmtId="0" fontId="16" fillId="4" borderId="28" xfId="0" applyFont="1" applyFill="1" applyBorder="1" applyAlignment="1">
      <alignment horizontal="center" vertical="center"/>
    </xf>
    <xf numFmtId="9" fontId="16" fillId="4" borderId="28" xfId="0" applyNumberFormat="1" applyFont="1" applyFill="1" applyBorder="1" applyAlignment="1">
      <alignment horizontal="center" vertical="center"/>
    </xf>
    <xf numFmtId="9" fontId="16" fillId="4" borderId="29" xfId="0" applyNumberFormat="1" applyFont="1" applyFill="1" applyBorder="1" applyAlignment="1">
      <alignment horizontal="left" vertical="center"/>
    </xf>
    <xf numFmtId="0" fontId="20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4" fontId="3" fillId="0" borderId="1" xfId="0" applyNumberFormat="1" applyFont="1" applyFill="1" applyBorder="1" applyAlignment="1">
      <alignment wrapText="1"/>
    </xf>
    <xf numFmtId="4" fontId="3" fillId="0" borderId="2" xfId="0" applyNumberFormat="1" applyFont="1" applyFill="1" applyBorder="1" applyAlignment="1">
      <alignment wrapText="1"/>
    </xf>
    <xf numFmtId="9" fontId="0" fillId="0" borderId="0" xfId="2" applyFont="1"/>
    <xf numFmtId="4" fontId="10" fillId="0" borderId="0" xfId="0" applyNumberFormat="1" applyFont="1"/>
    <xf numFmtId="0" fontId="11" fillId="3" borderId="1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top" wrapText="1"/>
    </xf>
    <xf numFmtId="0" fontId="18" fillId="2" borderId="9" xfId="0" applyFont="1" applyFill="1" applyBorder="1" applyAlignment="1">
      <alignment horizontal="center" vertical="top" wrapText="1"/>
    </xf>
    <xf numFmtId="0" fontId="18" fillId="2" borderId="10" xfId="0" applyFont="1" applyFill="1" applyBorder="1" applyAlignment="1">
      <alignment horizontal="center" vertical="top" wrapText="1"/>
    </xf>
    <xf numFmtId="0" fontId="14" fillId="0" borderId="0" xfId="0" applyFont="1"/>
    <xf numFmtId="0" fontId="14" fillId="0" borderId="0" xfId="0" applyFont="1" applyFill="1"/>
    <xf numFmtId="0" fontId="9" fillId="0" borderId="0" xfId="0" applyFont="1"/>
    <xf numFmtId="0" fontId="10" fillId="0" borderId="0" xfId="0" applyFont="1" applyFill="1"/>
    <xf numFmtId="0" fontId="3" fillId="2" borderId="1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0" borderId="9" xfId="0" applyFont="1" applyBorder="1" applyAlignment="1">
      <alignment wrapText="1"/>
    </xf>
    <xf numFmtId="0" fontId="3" fillId="0" borderId="1" xfId="0" applyFont="1" applyBorder="1" applyAlignment="1">
      <alignment wrapText="1"/>
    </xf>
    <xf numFmtId="49" fontId="3" fillId="0" borderId="1" xfId="0" quotePrefix="1" applyNumberFormat="1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4" fontId="3" fillId="0" borderId="2" xfId="0" applyNumberFormat="1" applyFont="1" applyBorder="1" applyAlignment="1">
      <alignment wrapText="1"/>
    </xf>
    <xf numFmtId="10" fontId="3" fillId="0" borderId="10" xfId="2" applyNumberFormat="1" applyFont="1" applyFill="1" applyBorder="1" applyAlignment="1">
      <alignment wrapText="1"/>
    </xf>
    <xf numFmtId="0" fontId="3" fillId="0" borderId="1" xfId="0" quotePrefix="1" applyFont="1" applyBorder="1" applyAlignment="1">
      <alignment horizontal="left" wrapText="1"/>
    </xf>
    <xf numFmtId="0" fontId="3" fillId="0" borderId="9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7" xfId="0" applyFont="1" applyBorder="1" applyAlignment="1">
      <alignment wrapText="1"/>
    </xf>
    <xf numFmtId="0" fontId="3" fillId="0" borderId="28" xfId="0" applyFont="1" applyBorder="1" applyAlignment="1">
      <alignment wrapText="1"/>
    </xf>
    <xf numFmtId="0" fontId="3" fillId="0" borderId="28" xfId="0" quotePrefix="1" applyFont="1" applyBorder="1" applyAlignment="1">
      <alignment horizontal="left" wrapText="1"/>
    </xf>
    <xf numFmtId="4" fontId="3" fillId="0" borderId="28" xfId="0" applyNumberFormat="1" applyFont="1" applyBorder="1" applyAlignment="1">
      <alignment wrapText="1"/>
    </xf>
    <xf numFmtId="4" fontId="3" fillId="0" borderId="28" xfId="0" applyNumberFormat="1" applyFont="1" applyFill="1" applyBorder="1" applyAlignment="1">
      <alignment wrapText="1"/>
    </xf>
    <xf numFmtId="10" fontId="3" fillId="0" borderId="29" xfId="2" applyNumberFormat="1" applyFont="1" applyFill="1" applyBorder="1" applyAlignment="1">
      <alignment wrapText="1"/>
    </xf>
    <xf numFmtId="164" fontId="25" fillId="5" borderId="30" xfId="1" applyFont="1" applyFill="1" applyBorder="1"/>
    <xf numFmtId="164" fontId="25" fillId="5" borderId="18" xfId="1" applyFont="1" applyFill="1" applyBorder="1"/>
    <xf numFmtId="4" fontId="10" fillId="6" borderId="0" xfId="0" applyNumberFormat="1" applyFont="1" applyFill="1"/>
    <xf numFmtId="0" fontId="10" fillId="6" borderId="0" xfId="0" applyFont="1" applyFill="1"/>
    <xf numFmtId="164" fontId="25" fillId="7" borderId="37" xfId="0" applyNumberFormat="1" applyFont="1" applyFill="1" applyBorder="1"/>
    <xf numFmtId="164" fontId="25" fillId="7" borderId="38" xfId="1" applyFont="1" applyFill="1" applyBorder="1"/>
    <xf numFmtId="164" fontId="25" fillId="7" borderId="37" xfId="1" applyFont="1" applyFill="1" applyBorder="1"/>
    <xf numFmtId="164" fontId="10" fillId="0" borderId="0" xfId="0" applyNumberFormat="1" applyFont="1"/>
    <xf numFmtId="0" fontId="25" fillId="8" borderId="0" xfId="0" applyFont="1" applyFill="1"/>
    <xf numFmtId="0" fontId="9" fillId="0" borderId="23" xfId="0" applyFont="1" applyFill="1" applyBorder="1" applyAlignment="1">
      <alignment vertical="center" wrapText="1"/>
    </xf>
    <xf numFmtId="4" fontId="9" fillId="0" borderId="1" xfId="0" applyNumberFormat="1" applyFont="1" applyBorder="1"/>
    <xf numFmtId="166" fontId="9" fillId="0" borderId="1" xfId="0" applyNumberFormat="1" applyFont="1" applyBorder="1"/>
    <xf numFmtId="4" fontId="9" fillId="0" borderId="1" xfId="0" applyNumberFormat="1" applyFont="1" applyFill="1" applyBorder="1"/>
    <xf numFmtId="4" fontId="9" fillId="0" borderId="2" xfId="0" applyNumberFormat="1" applyFont="1" applyFill="1" applyBorder="1"/>
    <xf numFmtId="4" fontId="9" fillId="0" borderId="2" xfId="0" applyNumberFormat="1" applyFont="1" applyBorder="1"/>
    <xf numFmtId="166" fontId="9" fillId="0" borderId="1" xfId="0" applyNumberFormat="1" applyFont="1" applyFill="1" applyBorder="1"/>
    <xf numFmtId="166" fontId="9" fillId="0" borderId="2" xfId="0" applyNumberFormat="1" applyFont="1" applyFill="1" applyBorder="1"/>
    <xf numFmtId="4" fontId="9" fillId="0" borderId="1" xfId="0" applyNumberFormat="1" applyFont="1" applyFill="1" applyBorder="1" applyAlignment="1">
      <alignment horizontal="right" vertical="center"/>
    </xf>
    <xf numFmtId="0" fontId="9" fillId="0" borderId="3" xfId="0" applyFont="1" applyFill="1" applyBorder="1" applyAlignment="1">
      <alignment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7" fillId="0" borderId="0" xfId="0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24" xfId="0" applyFont="1" applyFill="1" applyBorder="1" applyAlignment="1">
      <alignment horizontal="center" vertical="top" wrapText="1"/>
    </xf>
    <xf numFmtId="0" fontId="24" fillId="5" borderId="32" xfId="0" applyFont="1" applyFill="1" applyBorder="1" applyAlignment="1">
      <alignment horizontal="center" vertical="center"/>
    </xf>
    <xf numFmtId="0" fontId="24" fillId="5" borderId="33" xfId="0" applyFont="1" applyFill="1" applyBorder="1" applyAlignment="1">
      <alignment horizontal="center" vertical="center"/>
    </xf>
    <xf numFmtId="0" fontId="24" fillId="7" borderId="34" xfId="0" applyFont="1" applyFill="1" applyBorder="1" applyAlignment="1">
      <alignment horizontal="center" vertical="center"/>
    </xf>
    <xf numFmtId="0" fontId="24" fillId="7" borderId="35" xfId="0" applyFont="1" applyFill="1" applyBorder="1" applyAlignment="1">
      <alignment horizontal="center" vertical="center"/>
    </xf>
    <xf numFmtId="0" fontId="24" fillId="7" borderId="3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top" wrapText="1"/>
    </xf>
    <xf numFmtId="0" fontId="3" fillId="2" borderId="26" xfId="0" applyFont="1" applyFill="1" applyBorder="1" applyAlignment="1">
      <alignment horizontal="center" vertical="top" wrapText="1"/>
    </xf>
    <xf numFmtId="0" fontId="3" fillId="2" borderId="25" xfId="0" applyFont="1" applyFill="1" applyBorder="1" applyAlignment="1">
      <alignment horizontal="center" vertical="top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/>
    </xf>
    <xf numFmtId="0" fontId="9" fillId="0" borderId="16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vertical="center"/>
    </xf>
    <xf numFmtId="0" fontId="9" fillId="0" borderId="16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7" fillId="9" borderId="30" xfId="0" applyFont="1" applyFill="1" applyBorder="1" applyAlignment="1">
      <alignment horizontal="center"/>
    </xf>
    <xf numFmtId="165" fontId="7" fillId="9" borderId="39" xfId="0" applyNumberFormat="1" applyFont="1" applyFill="1" applyBorder="1" applyAlignment="1">
      <alignment horizontal="center"/>
    </xf>
    <xf numFmtId="165" fontId="7" fillId="9" borderId="40" xfId="0" applyNumberFormat="1" applyFont="1" applyFill="1" applyBorder="1" applyAlignment="1">
      <alignment horizontal="center"/>
    </xf>
    <xf numFmtId="0" fontId="17" fillId="0" borderId="9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0" xfId="0" applyFont="1" applyFill="1" applyBorder="1"/>
    <xf numFmtId="0" fontId="17" fillId="0" borderId="27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28" xfId="0" applyFont="1" applyFill="1" applyBorder="1" applyAlignment="1">
      <alignment horizontal="left" vertical="center" wrapText="1"/>
    </xf>
    <xf numFmtId="0" fontId="17" fillId="0" borderId="28" xfId="0" applyFont="1" applyFill="1" applyBorder="1" applyAlignment="1">
      <alignment vertical="center" wrapText="1"/>
    </xf>
    <xf numFmtId="164" fontId="17" fillId="0" borderId="28" xfId="0" applyNumberFormat="1" applyFont="1" applyFill="1" applyBorder="1" applyAlignment="1">
      <alignment horizontal="right"/>
    </xf>
    <xf numFmtId="14" fontId="17" fillId="0" borderId="28" xfId="0" applyNumberFormat="1" applyFont="1" applyFill="1" applyBorder="1" applyAlignment="1">
      <alignment horizontal="right" vertical="center" wrapText="1"/>
    </xf>
    <xf numFmtId="49" fontId="17" fillId="0" borderId="28" xfId="0" applyNumberFormat="1" applyFont="1" applyFill="1" applyBorder="1" applyAlignment="1">
      <alignment horizontal="left" vertical="center" wrapText="1"/>
    </xf>
    <xf numFmtId="0" fontId="17" fillId="0" borderId="28" xfId="0" applyFont="1" applyFill="1" applyBorder="1" applyAlignment="1">
      <alignment horizontal="left" vertical="center"/>
    </xf>
    <xf numFmtId="0" fontId="17" fillId="0" borderId="28" xfId="0" applyFont="1" applyFill="1" applyBorder="1" applyAlignment="1">
      <alignment horizontal="right" vertical="center"/>
    </xf>
    <xf numFmtId="0" fontId="3" fillId="0" borderId="29" xfId="0" applyFont="1" applyFill="1" applyBorder="1"/>
  </cellXfs>
  <cellStyles count="5">
    <cellStyle name="Dziesiętny" xfId="1" builtinId="3"/>
    <cellStyle name="Dziesiętny 2" xfId="3" xr:uid="{00000000-0005-0000-0000-000001000000}"/>
    <cellStyle name="Dziesiętny 2 2" xfId="4" xr:uid="{81C08BA4-9C1E-4C7D-90FC-7AAB1D283D6D}"/>
    <cellStyle name="Normalny" xfId="0" builtinId="0"/>
    <cellStyle name="Procentowy" xfId="2" builtinId="5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!!!%20RPO\Zdrowie\Plan%20Dzia&#322;a&#324;%202017\Plan%20Dzia&#322;a&#324;%202016_zmiany%20wysy&#322;ane%20informacyjnie\Plan%20dzia&#322;a&#324;%202017%2025.01.2017_WUP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DPE\02%20NOWA%20PERSPEKTYWA%202014%20-%202020\zdrowie\Plan%20Dzia&#322;ania%202018\Pierwotny%20PD%20-%20listopad%202017\Plan_dzialan_w_sektorze_zdrowia%202018%20RPO_W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 RPO WPD.2.K.1"/>
      <sheetName val="RPZ1"/>
      <sheetName val="RPZ2"/>
      <sheetName val="RPZ3"/>
      <sheetName val="RPZ4"/>
      <sheetName val="Kryteria RPO WPD.2.K.1"/>
      <sheetName val="Konkurs RPO WPD.2.K.5"/>
      <sheetName val="Kryteria RPO WPD.2.K.5"/>
      <sheetName val=" Konkurs RPO WPD.7.K.1 "/>
      <sheetName val="RPZ RPO WPD.7.K.1 "/>
      <sheetName val="Kryteria  RPO WPD.7.K.1 "/>
      <sheetName val="Konkurs RPO 8.K.1"/>
      <sheetName val="Kryteria RPO 8.K.1 "/>
      <sheetName val="RPZ"/>
      <sheetName val="Projekt pozakonkursowy"/>
      <sheetName val="Planowane działania"/>
      <sheetName val="ZAŁ. 1"/>
    </sheetNames>
    <sheetDataSet>
      <sheetData sheetId="0">
        <row r="100">
          <cell r="N100" t="str">
            <v>PI 2c</v>
          </cell>
        </row>
        <row r="118">
          <cell r="K118" t="str">
            <v>Narzędzie 1</v>
          </cell>
        </row>
        <row r="119">
          <cell r="K119" t="str">
            <v>Narzędzie 2</v>
          </cell>
        </row>
        <row r="120">
          <cell r="K120" t="str">
            <v>Narzędzie 3</v>
          </cell>
        </row>
        <row r="121">
          <cell r="K121" t="str">
            <v>Narzędzie 4</v>
          </cell>
        </row>
        <row r="122">
          <cell r="K122" t="str">
            <v>Narzędzie 5</v>
          </cell>
        </row>
        <row r="123">
          <cell r="K123" t="str">
            <v>Narzędzie 6</v>
          </cell>
        </row>
        <row r="124">
          <cell r="K124" t="str">
            <v>Narzędzie 7</v>
          </cell>
        </row>
        <row r="125">
          <cell r="K125" t="str">
            <v>Narzędzie 8</v>
          </cell>
        </row>
        <row r="126">
          <cell r="K126" t="str">
            <v>Narzędzie 9</v>
          </cell>
        </row>
        <row r="127">
          <cell r="K127" t="str">
            <v>Narzędzie 10</v>
          </cell>
        </row>
        <row r="128">
          <cell r="K128" t="str">
            <v>Narzędzie 11</v>
          </cell>
        </row>
        <row r="129">
          <cell r="K129" t="str">
            <v>Narzędzie 12</v>
          </cell>
        </row>
        <row r="130">
          <cell r="K130" t="str">
            <v>Narzędzie 13</v>
          </cell>
        </row>
        <row r="131">
          <cell r="K131" t="str">
            <v>Narzędzie 14</v>
          </cell>
        </row>
        <row r="132">
          <cell r="K132" t="str">
            <v>Narzędzie 15</v>
          </cell>
        </row>
        <row r="133">
          <cell r="K133" t="str">
            <v>Narzędzie 16</v>
          </cell>
        </row>
        <row r="134">
          <cell r="K134" t="str">
            <v>Narzędzie 17</v>
          </cell>
        </row>
        <row r="135">
          <cell r="K135" t="str">
            <v>Narzędzie 18</v>
          </cell>
        </row>
        <row r="136">
          <cell r="K136" t="str">
            <v>Narzędzie 19</v>
          </cell>
        </row>
        <row r="137">
          <cell r="K137" t="str">
            <v>Narzędzie 20</v>
          </cell>
        </row>
        <row r="138">
          <cell r="K138" t="str">
            <v>Narzędzie 21</v>
          </cell>
        </row>
        <row r="139">
          <cell r="K139" t="str">
            <v>Narzędzie 22</v>
          </cell>
        </row>
        <row r="140">
          <cell r="K140" t="str">
            <v>Narzędzie 23</v>
          </cell>
        </row>
        <row r="141">
          <cell r="K141" t="str">
            <v>Narzędzie 24</v>
          </cell>
        </row>
        <row r="142">
          <cell r="K142" t="str">
            <v>Narzędzie 25</v>
          </cell>
        </row>
        <row r="143">
          <cell r="K143" t="str">
            <v>Narzędzie 26</v>
          </cell>
        </row>
        <row r="144">
          <cell r="K144" t="str">
            <v>Narzędzie 27</v>
          </cell>
        </row>
        <row r="145">
          <cell r="K145" t="str">
            <v>Narzędzie 28</v>
          </cell>
        </row>
        <row r="146">
          <cell r="K146" t="str">
            <v>Narzędzie 29</v>
          </cell>
        </row>
        <row r="147">
          <cell r="K147" t="str">
            <v>Narzędzie 30</v>
          </cell>
        </row>
        <row r="148">
          <cell r="K148" t="str">
            <v>Narzędzie 31</v>
          </cell>
        </row>
        <row r="149">
          <cell r="K149" t="str">
            <v>Narzędzie 32</v>
          </cell>
        </row>
        <row r="150">
          <cell r="K150" t="str">
            <v>Narzędzie 33</v>
          </cell>
        </row>
        <row r="151">
          <cell r="K151" t="str">
            <v>Narzędzie 34</v>
          </cell>
        </row>
        <row r="152">
          <cell r="K152" t="str">
            <v>Narzędzie 35</v>
          </cell>
        </row>
        <row r="153">
          <cell r="K153" t="str">
            <v>Narzędzie 36</v>
          </cell>
        </row>
        <row r="154">
          <cell r="K154" t="str">
            <v>Narzędzie 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 RPO WD 8.K.3"/>
      <sheetName val="Kryteria RPO WD 8.K.3"/>
      <sheetName val="RPZ 8.K.3"/>
      <sheetName val="Konkurs RPO WD 8.K.4"/>
      <sheetName val="Kryteria  RPO WD 8.K.4"/>
      <sheetName val="RPZ 8.K.4"/>
      <sheetName val="Konkurs RPO WD 8.K.5"/>
      <sheetName val="Kryteria RPO WD 8.K.5"/>
      <sheetName val="RPZ 8.K.5 "/>
      <sheetName val="Konkurs RPO WD 9.K.1"/>
      <sheetName val="Kryteria RPO WD 9.K.1"/>
      <sheetName val="Konkurs RPO WD 9.K.2"/>
      <sheetName val="Kryteria RPO WD 9.K.2"/>
      <sheetName val="Planowane działania"/>
      <sheetName val="Projekt pozakonkursowy"/>
      <sheetName val="ZAŁ. 1"/>
    </sheetNames>
    <sheetDataSet>
      <sheetData sheetId="0">
        <row r="104">
          <cell r="N104" t="str">
            <v>PI 2c</v>
          </cell>
        </row>
        <row r="105">
          <cell r="N105" t="str">
            <v>PI 8vi</v>
          </cell>
        </row>
        <row r="106">
          <cell r="N106" t="str">
            <v>PI 9a</v>
          </cell>
        </row>
        <row r="107">
          <cell r="N107" t="str">
            <v>PI 9iv</v>
          </cell>
        </row>
        <row r="108">
          <cell r="N108" t="str">
            <v>PI 10ii</v>
          </cell>
        </row>
        <row r="109">
          <cell r="N109" t="str">
            <v>PI 10iii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2:A6" totalsRowShown="0">
  <autoFilter ref="A2:A6" xr:uid="{00000000-0009-0000-0100-000001000000}"/>
  <tableColumns count="1">
    <tableColumn id="1" xr3:uid="{00000000-0010-0000-0000-000001000000}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9"/>
  <sheetViews>
    <sheetView topLeftCell="I1" zoomScale="80" zoomScaleNormal="80" zoomScaleSheetLayoutView="90" workbookViewId="0"/>
  </sheetViews>
  <sheetFormatPr defaultColWidth="8.7109375" defaultRowHeight="15" x14ac:dyDescent="0.25"/>
  <cols>
    <col min="1" max="1" width="13.42578125" style="22" customWidth="1"/>
    <col min="2" max="2" width="30.28515625" style="22" customWidth="1"/>
    <col min="3" max="3" width="16.85546875" style="22" customWidth="1"/>
    <col min="4" max="4" width="15.5703125" style="22" customWidth="1"/>
    <col min="5" max="5" width="9.42578125" style="22" customWidth="1"/>
    <col min="6" max="6" width="8.7109375" style="22" customWidth="1"/>
    <col min="7" max="7" width="19.7109375" style="22" customWidth="1"/>
    <col min="8" max="8" width="18.5703125" style="22" customWidth="1"/>
    <col min="9" max="9" width="17.85546875" style="22" customWidth="1"/>
    <col min="10" max="10" width="18.5703125" style="95" customWidth="1"/>
    <col min="11" max="11" width="17.28515625" style="95" customWidth="1"/>
    <col min="12" max="12" width="16.42578125" style="95" customWidth="1"/>
    <col min="13" max="13" width="16.28515625" style="95" customWidth="1"/>
    <col min="14" max="14" width="22.85546875" style="22" bestFit="1" customWidth="1"/>
    <col min="15" max="15" width="20.28515625" style="22" customWidth="1"/>
    <col min="16" max="16" width="18.7109375" style="22" customWidth="1"/>
    <col min="17" max="17" width="18.5703125" style="22" customWidth="1"/>
    <col min="18" max="18" width="54.28515625" style="22" customWidth="1"/>
    <col min="19" max="16384" width="8.7109375" style="22"/>
  </cols>
  <sheetData>
    <row r="1" spans="1:18" s="92" customFormat="1" ht="24.75" customHeight="1" x14ac:dyDescent="0.2">
      <c r="A1" s="3" t="s">
        <v>10</v>
      </c>
      <c r="B1" s="3" t="s">
        <v>14</v>
      </c>
      <c r="J1" s="93"/>
      <c r="K1" s="93"/>
      <c r="L1" s="93"/>
      <c r="M1" s="93"/>
    </row>
    <row r="2" spans="1:18" x14ac:dyDescent="0.25">
      <c r="A2" s="3"/>
      <c r="C2" s="94"/>
      <c r="D2" s="94"/>
      <c r="E2" s="94"/>
      <c r="F2" s="94"/>
      <c r="G2" s="94"/>
    </row>
    <row r="3" spans="1:18" s="92" customFormat="1" ht="12" x14ac:dyDescent="0.2">
      <c r="A3" s="140" t="s">
        <v>301</v>
      </c>
      <c r="B3" s="140"/>
      <c r="C3" s="140"/>
      <c r="D3" s="140"/>
      <c r="E3" s="140"/>
      <c r="F3" s="140"/>
      <c r="G3" s="140"/>
      <c r="H3" s="140"/>
      <c r="J3" s="93"/>
      <c r="K3" s="93"/>
      <c r="L3" s="93"/>
      <c r="M3" s="93"/>
    </row>
    <row r="4" spans="1:18" ht="15.75" thickBot="1" x14ac:dyDescent="0.3"/>
    <row r="5" spans="1:18" ht="15" customHeight="1" x14ac:dyDescent="0.25">
      <c r="A5" s="141" t="s">
        <v>24</v>
      </c>
      <c r="B5" s="143" t="s">
        <v>23</v>
      </c>
      <c r="C5" s="143" t="s">
        <v>279</v>
      </c>
      <c r="D5" s="143" t="s">
        <v>280</v>
      </c>
      <c r="E5" s="143" t="s">
        <v>22</v>
      </c>
      <c r="F5" s="143" t="s">
        <v>21</v>
      </c>
      <c r="G5" s="145" t="s">
        <v>302</v>
      </c>
      <c r="H5" s="146"/>
      <c r="I5" s="145" t="s">
        <v>303</v>
      </c>
      <c r="J5" s="154"/>
      <c r="K5" s="154"/>
      <c r="L5" s="146"/>
      <c r="M5" s="143" t="s">
        <v>304</v>
      </c>
      <c r="N5" s="143" t="s">
        <v>305</v>
      </c>
      <c r="O5" s="143" t="s">
        <v>306</v>
      </c>
      <c r="P5" s="143" t="s">
        <v>307</v>
      </c>
      <c r="Q5" s="143" t="s">
        <v>308</v>
      </c>
      <c r="R5" s="152" t="s">
        <v>300</v>
      </c>
    </row>
    <row r="6" spans="1:18" ht="83.25" customHeight="1" x14ac:dyDescent="0.25">
      <c r="A6" s="142"/>
      <c r="B6" s="144"/>
      <c r="C6" s="144"/>
      <c r="D6" s="144"/>
      <c r="E6" s="144"/>
      <c r="F6" s="144"/>
      <c r="G6" s="96" t="s">
        <v>281</v>
      </c>
      <c r="H6" s="96" t="s">
        <v>282</v>
      </c>
      <c r="I6" s="96" t="s">
        <v>283</v>
      </c>
      <c r="J6" s="96" t="s">
        <v>284</v>
      </c>
      <c r="K6" s="96" t="s">
        <v>358</v>
      </c>
      <c r="L6" s="96" t="s">
        <v>285</v>
      </c>
      <c r="M6" s="144"/>
      <c r="N6" s="144"/>
      <c r="O6" s="144"/>
      <c r="P6" s="144"/>
      <c r="Q6" s="144"/>
      <c r="R6" s="153"/>
    </row>
    <row r="7" spans="1:18" ht="16.5" customHeight="1" x14ac:dyDescent="0.25">
      <c r="A7" s="97">
        <v>1</v>
      </c>
      <c r="B7" s="98">
        <v>2</v>
      </c>
      <c r="C7" s="98">
        <v>3</v>
      </c>
      <c r="D7" s="98">
        <v>4</v>
      </c>
      <c r="E7" s="98">
        <v>5</v>
      </c>
      <c r="F7" s="98">
        <v>6</v>
      </c>
      <c r="G7" s="98">
        <v>7</v>
      </c>
      <c r="H7" s="98">
        <v>8</v>
      </c>
      <c r="I7" s="98" t="s">
        <v>286</v>
      </c>
      <c r="J7" s="98">
        <v>10</v>
      </c>
      <c r="K7" s="98">
        <v>11</v>
      </c>
      <c r="L7" s="98">
        <v>12</v>
      </c>
      <c r="M7" s="98">
        <v>13</v>
      </c>
      <c r="N7" s="98" t="s">
        <v>287</v>
      </c>
      <c r="O7" s="99">
        <v>15</v>
      </c>
      <c r="P7" s="99">
        <v>16</v>
      </c>
      <c r="Q7" s="99">
        <v>17</v>
      </c>
      <c r="R7" s="100">
        <v>18</v>
      </c>
    </row>
    <row r="8" spans="1:18" ht="72.75" x14ac:dyDescent="0.25">
      <c r="A8" s="101" t="s">
        <v>20</v>
      </c>
      <c r="B8" s="102" t="s">
        <v>19</v>
      </c>
      <c r="C8" s="102" t="s">
        <v>288</v>
      </c>
      <c r="D8" s="102" t="s">
        <v>289</v>
      </c>
      <c r="E8" s="103" t="s">
        <v>25</v>
      </c>
      <c r="F8" s="102" t="s">
        <v>18</v>
      </c>
      <c r="G8" s="104">
        <v>13185101</v>
      </c>
      <c r="H8" s="104"/>
      <c r="I8" s="104">
        <v>1997384.47</v>
      </c>
      <c r="J8" s="83"/>
      <c r="K8" s="83">
        <v>1997384.47</v>
      </c>
      <c r="L8" s="83"/>
      <c r="M8" s="83"/>
      <c r="N8" s="104">
        <f>SUM(G8,H8,I8,M8)</f>
        <v>15182485.470000001</v>
      </c>
      <c r="O8" s="105">
        <v>49424581.380000003</v>
      </c>
      <c r="P8" s="105">
        <v>59238877.070000008</v>
      </c>
      <c r="Q8" s="105">
        <v>60464099.629999995</v>
      </c>
      <c r="R8" s="106" t="s">
        <v>359</v>
      </c>
    </row>
    <row r="9" spans="1:18" ht="24.75" x14ac:dyDescent="0.25">
      <c r="A9" s="101" t="s">
        <v>20</v>
      </c>
      <c r="B9" s="102" t="s">
        <v>19</v>
      </c>
      <c r="C9" s="102" t="s">
        <v>290</v>
      </c>
      <c r="D9" s="102" t="s">
        <v>291</v>
      </c>
      <c r="E9" s="103" t="s">
        <v>25</v>
      </c>
      <c r="F9" s="102" t="s">
        <v>18</v>
      </c>
      <c r="G9" s="104">
        <v>2301532</v>
      </c>
      <c r="H9" s="104"/>
      <c r="I9" s="104">
        <v>348654.43</v>
      </c>
      <c r="J9" s="83"/>
      <c r="K9" s="83">
        <v>348654.43</v>
      </c>
      <c r="L9" s="83"/>
      <c r="M9" s="83"/>
      <c r="N9" s="104">
        <f t="shared" ref="N9:N12" si="0">SUM(G9,H9,I9,M9)</f>
        <v>2650186.4300000002</v>
      </c>
      <c r="O9" s="105">
        <v>4526302.54</v>
      </c>
      <c r="P9" s="105">
        <v>5371035.4999999991</v>
      </c>
      <c r="Q9" s="105">
        <v>5746074.9800000004</v>
      </c>
      <c r="R9" s="106" t="s">
        <v>319</v>
      </c>
    </row>
    <row r="10" spans="1:18" ht="24.75" x14ac:dyDescent="0.25">
      <c r="A10" s="101" t="s">
        <v>20</v>
      </c>
      <c r="B10" s="102" t="s">
        <v>19</v>
      </c>
      <c r="C10" s="102" t="s">
        <v>292</v>
      </c>
      <c r="D10" s="102" t="s">
        <v>293</v>
      </c>
      <c r="E10" s="103" t="s">
        <v>25</v>
      </c>
      <c r="F10" s="102" t="s">
        <v>18</v>
      </c>
      <c r="G10" s="104">
        <v>774716</v>
      </c>
      <c r="H10" s="104"/>
      <c r="I10" s="104">
        <v>117360.17</v>
      </c>
      <c r="J10" s="83"/>
      <c r="K10" s="83">
        <v>117360.17</v>
      </c>
      <c r="L10" s="83"/>
      <c r="M10" s="83"/>
      <c r="N10" s="104">
        <f t="shared" si="0"/>
        <v>892076.17</v>
      </c>
      <c r="O10" s="105">
        <v>556500.65</v>
      </c>
      <c r="P10" s="105">
        <v>654706.64</v>
      </c>
      <c r="Q10" s="105">
        <v>704996.31</v>
      </c>
      <c r="R10" s="106" t="s">
        <v>319</v>
      </c>
    </row>
    <row r="11" spans="1:18" ht="24.75" x14ac:dyDescent="0.25">
      <c r="A11" s="101" t="s">
        <v>20</v>
      </c>
      <c r="B11" s="102" t="s">
        <v>19</v>
      </c>
      <c r="C11" s="102" t="s">
        <v>294</v>
      </c>
      <c r="D11" s="102" t="s">
        <v>295</v>
      </c>
      <c r="E11" s="103" t="s">
        <v>25</v>
      </c>
      <c r="F11" s="102" t="s">
        <v>18</v>
      </c>
      <c r="G11" s="104">
        <v>1734940</v>
      </c>
      <c r="H11" s="104"/>
      <c r="I11" s="104">
        <v>262822.59000000003</v>
      </c>
      <c r="J11" s="83"/>
      <c r="K11" s="83">
        <v>262822.59000000003</v>
      </c>
      <c r="L11" s="83"/>
      <c r="M11" s="83"/>
      <c r="N11" s="104">
        <f t="shared" si="0"/>
        <v>1997762.59</v>
      </c>
      <c r="O11" s="105">
        <v>3769137.2399999998</v>
      </c>
      <c r="P11" s="105">
        <v>4434279.1399999997</v>
      </c>
      <c r="Q11" s="105">
        <v>4448922.4399999995</v>
      </c>
      <c r="R11" s="106" t="s">
        <v>319</v>
      </c>
    </row>
    <row r="12" spans="1:18" ht="48.75" x14ac:dyDescent="0.25">
      <c r="A12" s="101" t="s">
        <v>72</v>
      </c>
      <c r="B12" s="102" t="s">
        <v>73</v>
      </c>
      <c r="C12" s="102" t="s">
        <v>72</v>
      </c>
      <c r="D12" s="102" t="s">
        <v>296</v>
      </c>
      <c r="E12" s="107" t="s">
        <v>78</v>
      </c>
      <c r="F12" s="102" t="s">
        <v>79</v>
      </c>
      <c r="G12" s="104">
        <v>72601360</v>
      </c>
      <c r="H12" s="104"/>
      <c r="I12" s="104">
        <f>SUM(J12,K12,L12)</f>
        <v>10189395</v>
      </c>
      <c r="J12" s="83"/>
      <c r="K12" s="83">
        <v>8481128</v>
      </c>
      <c r="L12" s="83">
        <v>1708267</v>
      </c>
      <c r="M12" s="83">
        <v>2622608</v>
      </c>
      <c r="N12" s="104">
        <f t="shared" si="0"/>
        <v>85413363</v>
      </c>
      <c r="O12" s="105">
        <v>320821656.36000001</v>
      </c>
      <c r="P12" s="105">
        <v>359912556.82000005</v>
      </c>
      <c r="Q12" s="105">
        <v>401302945.5</v>
      </c>
      <c r="R12" s="106"/>
    </row>
    <row r="13" spans="1:18" s="95" customFormat="1" ht="48.75" x14ac:dyDescent="0.25">
      <c r="A13" s="108" t="s">
        <v>74</v>
      </c>
      <c r="B13" s="109" t="s">
        <v>75</v>
      </c>
      <c r="C13" s="109" t="s">
        <v>74</v>
      </c>
      <c r="D13" s="109" t="s">
        <v>297</v>
      </c>
      <c r="E13" s="110">
        <v>107</v>
      </c>
      <c r="F13" s="109" t="s">
        <v>80</v>
      </c>
      <c r="G13" s="83"/>
      <c r="H13" s="83">
        <v>6382317</v>
      </c>
      <c r="I13" s="83">
        <f>J13+K13+L13</f>
        <v>713211</v>
      </c>
      <c r="J13" s="83">
        <v>713211</v>
      </c>
      <c r="K13" s="83"/>
      <c r="L13" s="83"/>
      <c r="M13" s="83">
        <v>413080</v>
      </c>
      <c r="N13" s="84">
        <f>SUM(G13,H13,I13,M13)</f>
        <v>7508608</v>
      </c>
      <c r="O13" s="84">
        <v>41085674.119999997</v>
      </c>
      <c r="P13" s="84">
        <v>48458002.059999995</v>
      </c>
      <c r="Q13" s="84">
        <v>48458002.059999995</v>
      </c>
      <c r="R13" s="106"/>
    </row>
    <row r="14" spans="1:18" ht="48.75" x14ac:dyDescent="0.25">
      <c r="A14" s="101" t="s">
        <v>76</v>
      </c>
      <c r="B14" s="102" t="s">
        <v>77</v>
      </c>
      <c r="C14" s="102" t="s">
        <v>76</v>
      </c>
      <c r="D14" s="102" t="s">
        <v>298</v>
      </c>
      <c r="E14" s="111">
        <v>112</v>
      </c>
      <c r="F14" s="102" t="s">
        <v>81</v>
      </c>
      <c r="G14" s="104"/>
      <c r="H14" s="83">
        <v>13414196</v>
      </c>
      <c r="I14" s="83">
        <f>J14+K14+L14</f>
        <v>3670422.36</v>
      </c>
      <c r="J14" s="83">
        <v>2718586.73</v>
      </c>
      <c r="K14" s="83">
        <v>951835.63</v>
      </c>
      <c r="L14" s="83"/>
      <c r="M14" s="83">
        <v>283148.15000000002</v>
      </c>
      <c r="N14" s="84">
        <f>SUM(G14,H14,I14,M14)</f>
        <v>17367766.509999998</v>
      </c>
      <c r="O14" s="83">
        <v>30862046.329999998</v>
      </c>
      <c r="P14" s="83">
        <v>36308289.82</v>
      </c>
      <c r="Q14" s="83">
        <v>36308289.920000002</v>
      </c>
      <c r="R14" s="106"/>
    </row>
    <row r="15" spans="1:18" ht="49.5" thickBot="1" x14ac:dyDescent="0.3">
      <c r="A15" s="112" t="s">
        <v>277</v>
      </c>
      <c r="B15" s="113" t="s">
        <v>276</v>
      </c>
      <c r="C15" s="113" t="s">
        <v>277</v>
      </c>
      <c r="D15" s="113" t="s">
        <v>299</v>
      </c>
      <c r="E15" s="114" t="s">
        <v>78</v>
      </c>
      <c r="F15" s="113" t="s">
        <v>274</v>
      </c>
      <c r="G15" s="115">
        <v>16850049</v>
      </c>
      <c r="H15" s="115"/>
      <c r="I15" s="115">
        <f>J15+K15+L15</f>
        <v>160000</v>
      </c>
      <c r="J15" s="116"/>
      <c r="K15" s="116">
        <v>160000</v>
      </c>
      <c r="L15" s="116"/>
      <c r="M15" s="116">
        <v>160000</v>
      </c>
      <c r="N15" s="115">
        <f t="shared" ref="N15" si="1">SUM(G15,H15,I15,M15)</f>
        <v>17170049</v>
      </c>
      <c r="O15" s="115">
        <v>0</v>
      </c>
      <c r="P15" s="115">
        <v>0</v>
      </c>
      <c r="Q15" s="115">
        <v>0</v>
      </c>
      <c r="R15" s="117"/>
    </row>
    <row r="16" spans="1:18" ht="15.75" thickBot="1" x14ac:dyDescent="0.3">
      <c r="A16" s="147" t="s">
        <v>353</v>
      </c>
      <c r="B16" s="148"/>
      <c r="C16" s="148"/>
      <c r="D16" s="148"/>
      <c r="E16" s="148"/>
      <c r="F16" s="148"/>
      <c r="G16" s="118">
        <f>SUM(G8:G15)</f>
        <v>107447698</v>
      </c>
      <c r="H16" s="119">
        <f>SUM(H8:H15)</f>
        <v>19796513</v>
      </c>
      <c r="I16" s="120"/>
      <c r="J16" s="120"/>
      <c r="K16" s="120"/>
      <c r="L16" s="120"/>
      <c r="M16" s="120"/>
      <c r="N16" s="120"/>
      <c r="O16" s="121"/>
      <c r="P16" s="121"/>
      <c r="Q16" s="121"/>
      <c r="R16" s="121"/>
    </row>
    <row r="17" spans="1:18" ht="15.75" thickBot="1" x14ac:dyDescent="0.3">
      <c r="A17" s="149" t="s">
        <v>354</v>
      </c>
      <c r="B17" s="150"/>
      <c r="C17" s="150"/>
      <c r="D17" s="150"/>
      <c r="E17" s="150"/>
      <c r="F17" s="151"/>
      <c r="G17" s="122">
        <f>G16*$E$19</f>
        <v>493829620.00800002</v>
      </c>
      <c r="H17" s="122">
        <f>H16*$E$19</f>
        <v>90984773.747999996</v>
      </c>
      <c r="I17" s="121"/>
      <c r="J17" s="121"/>
      <c r="K17" s="121"/>
      <c r="L17" s="121"/>
      <c r="M17" s="121"/>
      <c r="N17" s="121"/>
      <c r="O17" s="123">
        <f>SUM(O6:O15)</f>
        <v>451045913.62</v>
      </c>
      <c r="P17" s="123">
        <f t="shared" ref="P17:Q17" si="2">SUM(P6:P15)</f>
        <v>514377763.05000007</v>
      </c>
      <c r="Q17" s="124">
        <f t="shared" si="2"/>
        <v>557433347.84000003</v>
      </c>
      <c r="R17" s="121"/>
    </row>
    <row r="18" spans="1:18" x14ac:dyDescent="0.25">
      <c r="H18" s="125"/>
      <c r="J18" s="22"/>
      <c r="K18" s="22"/>
      <c r="L18" s="22"/>
      <c r="M18" s="22"/>
    </row>
    <row r="19" spans="1:18" x14ac:dyDescent="0.25">
      <c r="D19" s="126" t="s">
        <v>355</v>
      </c>
      <c r="E19" s="126">
        <v>4.5960000000000001</v>
      </c>
      <c r="F19" s="126" t="s">
        <v>356</v>
      </c>
      <c r="H19" s="125"/>
      <c r="J19" s="22"/>
      <c r="K19" s="22"/>
      <c r="L19" s="22"/>
      <c r="M19" s="22"/>
    </row>
  </sheetData>
  <mergeCells count="17">
    <mergeCell ref="A16:F16"/>
    <mergeCell ref="A17:F17"/>
    <mergeCell ref="M5:M6"/>
    <mergeCell ref="N5:N6"/>
    <mergeCell ref="R5:R6"/>
    <mergeCell ref="Q5:Q6"/>
    <mergeCell ref="P5:P6"/>
    <mergeCell ref="O5:O6"/>
    <mergeCell ref="I5:L5"/>
    <mergeCell ref="A3:H3"/>
    <mergeCell ref="A5:A6"/>
    <mergeCell ref="B5:B6"/>
    <mergeCell ref="C5:C6"/>
    <mergeCell ref="D5:D6"/>
    <mergeCell ref="E5:E6"/>
    <mergeCell ref="F5:F6"/>
    <mergeCell ref="G5:H5"/>
  </mergeCells>
  <pageMargins left="0.7" right="0.7" top="0.75" bottom="0.75" header="0.3" footer="0.3"/>
  <pageSetup paperSize="9" scale="1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24"/>
  <sheetViews>
    <sheetView zoomScale="70" zoomScaleNormal="70" zoomScaleSheetLayoutView="85" workbookViewId="0">
      <selection activeCell="A6" sqref="A6:L23"/>
    </sheetView>
  </sheetViews>
  <sheetFormatPr defaultColWidth="9.140625" defaultRowHeight="12" x14ac:dyDescent="0.2"/>
  <cols>
    <col min="1" max="1" width="8.85546875" style="7" customWidth="1"/>
    <col min="2" max="2" width="16.85546875" style="4" customWidth="1"/>
    <col min="3" max="3" width="13" style="4" customWidth="1"/>
    <col min="4" max="4" width="17.140625" style="5" customWidth="1"/>
    <col min="5" max="5" width="81.7109375" style="5" customWidth="1"/>
    <col min="6" max="6" width="16.5703125" style="5" customWidth="1"/>
    <col min="7" max="7" width="18.28515625" style="5" customWidth="1"/>
    <col min="8" max="8" width="19.5703125" style="5" customWidth="1"/>
    <col min="9" max="9" width="19.28515625" style="5" customWidth="1"/>
    <col min="10" max="10" width="22.5703125" style="5" customWidth="1"/>
    <col min="11" max="11" width="15" style="5" customWidth="1"/>
    <col min="12" max="12" width="24.5703125" style="5" customWidth="1"/>
    <col min="13" max="13" width="15" style="5" customWidth="1"/>
    <col min="14" max="14" width="9.140625" style="5"/>
    <col min="15" max="15" width="12.7109375" style="5" bestFit="1" customWidth="1"/>
    <col min="16" max="16384" width="9.140625" style="5"/>
  </cols>
  <sheetData>
    <row r="2" spans="1:15" x14ac:dyDescent="0.2">
      <c r="A2" s="3" t="s">
        <v>14</v>
      </c>
    </row>
    <row r="4" spans="1:15" x14ac:dyDescent="0.2">
      <c r="A4" s="6" t="s">
        <v>26</v>
      </c>
    </row>
    <row r="5" spans="1:15" ht="12.75" thickBot="1" x14ac:dyDescent="0.25"/>
    <row r="6" spans="1:15" s="11" customFormat="1" ht="72" x14ac:dyDescent="0.25">
      <c r="A6" s="8" t="s">
        <v>0</v>
      </c>
      <c r="B6" s="9" t="s">
        <v>1</v>
      </c>
      <c r="C6" s="9" t="s">
        <v>2</v>
      </c>
      <c r="D6" s="9" t="s">
        <v>3</v>
      </c>
      <c r="E6" s="9" t="s">
        <v>4</v>
      </c>
      <c r="F6" s="9" t="s">
        <v>5</v>
      </c>
      <c r="G6" s="9" t="s">
        <v>6</v>
      </c>
      <c r="H6" s="9" t="s">
        <v>7</v>
      </c>
      <c r="I6" s="9" t="s">
        <v>8</v>
      </c>
      <c r="J6" s="9" t="s">
        <v>9</v>
      </c>
      <c r="K6" s="9" t="s">
        <v>27</v>
      </c>
      <c r="L6" s="10" t="s">
        <v>28</v>
      </c>
    </row>
    <row r="7" spans="1:15" s="12" customFormat="1" ht="178.5" x14ac:dyDescent="0.2">
      <c r="A7" s="197" t="s">
        <v>12</v>
      </c>
      <c r="B7" s="34" t="s">
        <v>15</v>
      </c>
      <c r="C7" s="34" t="s">
        <v>11</v>
      </c>
      <c r="D7" s="34" t="s">
        <v>13</v>
      </c>
      <c r="E7" s="48" t="s">
        <v>82</v>
      </c>
      <c r="F7" s="35">
        <v>54336324</v>
      </c>
      <c r="G7" s="35">
        <v>9588763.0588235296</v>
      </c>
      <c r="H7" s="36">
        <v>42368</v>
      </c>
      <c r="I7" s="37" t="s">
        <v>16</v>
      </c>
      <c r="J7" s="38" t="s">
        <v>17</v>
      </c>
      <c r="K7" s="39">
        <v>2015</v>
      </c>
      <c r="L7" s="198"/>
      <c r="O7" s="14"/>
    </row>
    <row r="8" spans="1:15" s="12" customFormat="1" ht="63.75" x14ac:dyDescent="0.2">
      <c r="A8" s="197" t="s">
        <v>12</v>
      </c>
      <c r="B8" s="34" t="s">
        <v>83</v>
      </c>
      <c r="C8" s="34" t="s">
        <v>11</v>
      </c>
      <c r="D8" s="34" t="s">
        <v>84</v>
      </c>
      <c r="E8" s="48" t="s">
        <v>85</v>
      </c>
      <c r="F8" s="35">
        <v>9571607</v>
      </c>
      <c r="G8" s="35">
        <v>1689107.1176470588</v>
      </c>
      <c r="H8" s="36">
        <v>42368</v>
      </c>
      <c r="I8" s="37" t="s">
        <v>16</v>
      </c>
      <c r="J8" s="38" t="s">
        <v>17</v>
      </c>
      <c r="K8" s="39">
        <v>2015</v>
      </c>
      <c r="L8" s="198"/>
      <c r="O8" s="14"/>
    </row>
    <row r="9" spans="1:15" ht="38.25" x14ac:dyDescent="0.2">
      <c r="A9" s="197" t="s">
        <v>69</v>
      </c>
      <c r="B9" s="34" t="s">
        <v>86</v>
      </c>
      <c r="C9" s="34" t="s">
        <v>11</v>
      </c>
      <c r="D9" s="34" t="s">
        <v>87</v>
      </c>
      <c r="E9" s="48" t="s">
        <v>88</v>
      </c>
      <c r="F9" s="40">
        <v>49000000</v>
      </c>
      <c r="G9" s="40">
        <v>8647058.8235294111</v>
      </c>
      <c r="H9" s="39" t="s">
        <v>89</v>
      </c>
      <c r="I9" s="37" t="s">
        <v>16</v>
      </c>
      <c r="J9" s="38" t="s">
        <v>17</v>
      </c>
      <c r="K9" s="39">
        <v>2015</v>
      </c>
      <c r="L9" s="199"/>
      <c r="O9" s="13"/>
    </row>
    <row r="10" spans="1:15" ht="51" x14ac:dyDescent="0.2">
      <c r="A10" s="197" t="s">
        <v>70</v>
      </c>
      <c r="B10" s="34" t="s">
        <v>90</v>
      </c>
      <c r="C10" s="34" t="s">
        <v>11</v>
      </c>
      <c r="D10" s="34" t="s">
        <v>91</v>
      </c>
      <c r="E10" s="48" t="s">
        <v>92</v>
      </c>
      <c r="F10" s="40">
        <v>67685388.400000006</v>
      </c>
      <c r="G10" s="40">
        <v>10152808.26</v>
      </c>
      <c r="H10" s="36" t="s">
        <v>93</v>
      </c>
      <c r="I10" s="34" t="s">
        <v>94</v>
      </c>
      <c r="J10" s="34" t="s">
        <v>136</v>
      </c>
      <c r="K10" s="39">
        <v>2016</v>
      </c>
      <c r="L10" s="200"/>
      <c r="O10" s="13"/>
    </row>
    <row r="11" spans="1:15" ht="12.75" x14ac:dyDescent="0.2">
      <c r="A11" s="197" t="s">
        <v>70</v>
      </c>
      <c r="B11" s="34" t="s">
        <v>95</v>
      </c>
      <c r="C11" s="34" t="s">
        <v>11</v>
      </c>
      <c r="D11" s="34" t="s">
        <v>96</v>
      </c>
      <c r="E11" s="48" t="s">
        <v>97</v>
      </c>
      <c r="F11" s="41">
        <v>81834401</v>
      </c>
      <c r="G11" s="35">
        <v>14441365</v>
      </c>
      <c r="H11" s="36" t="s">
        <v>98</v>
      </c>
      <c r="I11" s="34" t="s">
        <v>99</v>
      </c>
      <c r="J11" s="34" t="s">
        <v>137</v>
      </c>
      <c r="K11" s="39">
        <v>2016</v>
      </c>
      <c r="L11" s="200"/>
      <c r="O11" s="13"/>
    </row>
    <row r="12" spans="1:15" ht="12" customHeight="1" x14ac:dyDescent="0.2">
      <c r="A12" s="197" t="s">
        <v>69</v>
      </c>
      <c r="B12" s="34" t="s">
        <v>100</v>
      </c>
      <c r="C12" s="42" t="s">
        <v>11</v>
      </c>
      <c r="D12" s="38" t="s">
        <v>87</v>
      </c>
      <c r="E12" s="42" t="s">
        <v>101</v>
      </c>
      <c r="F12" s="43">
        <v>12000000</v>
      </c>
      <c r="G12" s="43">
        <v>2117647</v>
      </c>
      <c r="H12" s="44">
        <v>42774</v>
      </c>
      <c r="I12" s="42" t="s">
        <v>102</v>
      </c>
      <c r="J12" s="38" t="s">
        <v>138</v>
      </c>
      <c r="K12" s="39">
        <v>2017</v>
      </c>
      <c r="L12" s="200"/>
    </row>
    <row r="13" spans="1:15" ht="18.600000000000001" customHeight="1" x14ac:dyDescent="0.2">
      <c r="A13" s="197" t="s">
        <v>12</v>
      </c>
      <c r="B13" s="34" t="s">
        <v>103</v>
      </c>
      <c r="C13" s="42" t="s">
        <v>11</v>
      </c>
      <c r="D13" s="34" t="s">
        <v>104</v>
      </c>
      <c r="E13" s="48" t="s">
        <v>105</v>
      </c>
      <c r="F13" s="45">
        <v>7908962</v>
      </c>
      <c r="G13" s="45">
        <v>1395699.1</v>
      </c>
      <c r="H13" s="44">
        <v>43091</v>
      </c>
      <c r="I13" s="46" t="s">
        <v>106</v>
      </c>
      <c r="J13" s="38" t="s">
        <v>139</v>
      </c>
      <c r="K13" s="39">
        <v>2017</v>
      </c>
      <c r="L13" s="200"/>
    </row>
    <row r="14" spans="1:15" ht="25.5" x14ac:dyDescent="0.2">
      <c r="A14" s="197" t="s">
        <v>69</v>
      </c>
      <c r="B14" s="34" t="s">
        <v>107</v>
      </c>
      <c r="C14" s="42" t="s">
        <v>11</v>
      </c>
      <c r="D14" s="34" t="s">
        <v>108</v>
      </c>
      <c r="E14" s="48" t="s">
        <v>109</v>
      </c>
      <c r="F14" s="45">
        <v>8556454.4499999993</v>
      </c>
      <c r="G14" s="45">
        <v>1509962.55</v>
      </c>
      <c r="H14" s="44" t="s">
        <v>110</v>
      </c>
      <c r="I14" s="42" t="s">
        <v>111</v>
      </c>
      <c r="J14" s="38" t="s">
        <v>140</v>
      </c>
      <c r="K14" s="39">
        <v>2018</v>
      </c>
      <c r="L14" s="200"/>
    </row>
    <row r="15" spans="1:15" ht="38.25" x14ac:dyDescent="0.2">
      <c r="A15" s="197" t="s">
        <v>69</v>
      </c>
      <c r="B15" s="34" t="s">
        <v>112</v>
      </c>
      <c r="C15" s="42" t="s">
        <v>11</v>
      </c>
      <c r="D15" s="34" t="s">
        <v>113</v>
      </c>
      <c r="E15" s="48" t="s">
        <v>114</v>
      </c>
      <c r="F15" s="45">
        <v>4031040</v>
      </c>
      <c r="G15" s="45">
        <v>711360</v>
      </c>
      <c r="H15" s="44" t="s">
        <v>115</v>
      </c>
      <c r="I15" s="42" t="s">
        <v>111</v>
      </c>
      <c r="J15" s="38" t="s">
        <v>140</v>
      </c>
      <c r="K15" s="39">
        <v>2018</v>
      </c>
      <c r="L15" s="200"/>
    </row>
    <row r="16" spans="1:15" ht="38.25" x14ac:dyDescent="0.2">
      <c r="A16" s="197" t="s">
        <v>69</v>
      </c>
      <c r="B16" s="34" t="s">
        <v>112</v>
      </c>
      <c r="C16" s="42" t="s">
        <v>11</v>
      </c>
      <c r="D16" s="34" t="s">
        <v>113</v>
      </c>
      <c r="E16" s="48" t="s">
        <v>114</v>
      </c>
      <c r="F16" s="45">
        <v>4031040</v>
      </c>
      <c r="G16" s="45">
        <v>711360</v>
      </c>
      <c r="H16" s="44" t="s">
        <v>115</v>
      </c>
      <c r="I16" s="42" t="s">
        <v>111</v>
      </c>
      <c r="J16" s="38" t="s">
        <v>140</v>
      </c>
      <c r="K16" s="39">
        <v>2018</v>
      </c>
      <c r="L16" s="200"/>
    </row>
    <row r="17" spans="1:12" ht="12.75" x14ac:dyDescent="0.2">
      <c r="A17" s="197" t="s">
        <v>71</v>
      </c>
      <c r="B17" s="34" t="s">
        <v>116</v>
      </c>
      <c r="C17" s="42" t="s">
        <v>11</v>
      </c>
      <c r="D17" s="34" t="s">
        <v>117</v>
      </c>
      <c r="E17" s="48" t="s">
        <v>118</v>
      </c>
      <c r="F17" s="45">
        <v>7035313.1499999994</v>
      </c>
      <c r="G17" s="45">
        <v>1241525.8499999999</v>
      </c>
      <c r="H17" s="44" t="s">
        <v>110</v>
      </c>
      <c r="I17" s="42" t="s">
        <v>111</v>
      </c>
      <c r="J17" s="38" t="s">
        <v>140</v>
      </c>
      <c r="K17" s="39">
        <v>2018</v>
      </c>
      <c r="L17" s="200"/>
    </row>
    <row r="18" spans="1:12" ht="12.75" x14ac:dyDescent="0.2">
      <c r="A18" s="197" t="s">
        <v>71</v>
      </c>
      <c r="B18" s="34" t="s">
        <v>119</v>
      </c>
      <c r="C18" s="42" t="s">
        <v>11</v>
      </c>
      <c r="D18" s="34" t="s">
        <v>117</v>
      </c>
      <c r="E18" s="48" t="s">
        <v>120</v>
      </c>
      <c r="F18" s="45">
        <v>14260750.9</v>
      </c>
      <c r="G18" s="45">
        <v>2516603.1</v>
      </c>
      <c r="H18" s="44" t="s">
        <v>110</v>
      </c>
      <c r="I18" s="42" t="s">
        <v>111</v>
      </c>
      <c r="J18" s="38" t="s">
        <v>140</v>
      </c>
      <c r="K18" s="39">
        <v>2018</v>
      </c>
      <c r="L18" s="200"/>
    </row>
    <row r="19" spans="1:12" ht="12.75" x14ac:dyDescent="0.2">
      <c r="A19" s="197" t="s">
        <v>71</v>
      </c>
      <c r="B19" s="34" t="s">
        <v>121</v>
      </c>
      <c r="C19" s="42" t="s">
        <v>11</v>
      </c>
      <c r="D19" s="34" t="s">
        <v>117</v>
      </c>
      <c r="E19" s="48" t="s">
        <v>120</v>
      </c>
      <c r="F19" s="47">
        <v>10000000</v>
      </c>
      <c r="G19" s="47">
        <v>1764706</v>
      </c>
      <c r="H19" s="44" t="s">
        <v>122</v>
      </c>
      <c r="I19" s="46" t="s">
        <v>123</v>
      </c>
      <c r="J19" s="38" t="s">
        <v>141</v>
      </c>
      <c r="K19" s="39">
        <v>2019</v>
      </c>
      <c r="L19" s="200"/>
    </row>
    <row r="20" spans="1:12" ht="38.25" x14ac:dyDescent="0.2">
      <c r="A20" s="197" t="s">
        <v>69</v>
      </c>
      <c r="B20" s="34" t="s">
        <v>124</v>
      </c>
      <c r="C20" s="42" t="s">
        <v>11</v>
      </c>
      <c r="D20" s="34" t="s">
        <v>113</v>
      </c>
      <c r="E20" s="48" t="s">
        <v>125</v>
      </c>
      <c r="F20" s="47">
        <v>3003218.2050000001</v>
      </c>
      <c r="G20" s="47">
        <v>529979.68500000006</v>
      </c>
      <c r="H20" s="44" t="s">
        <v>126</v>
      </c>
      <c r="I20" s="46" t="s">
        <v>127</v>
      </c>
      <c r="J20" s="38" t="s">
        <v>142</v>
      </c>
      <c r="K20" s="39">
        <v>2020</v>
      </c>
      <c r="L20" s="200"/>
    </row>
    <row r="21" spans="1:12" ht="25.5" x14ac:dyDescent="0.2">
      <c r="A21" s="197" t="s">
        <v>69</v>
      </c>
      <c r="B21" s="34" t="s">
        <v>128</v>
      </c>
      <c r="C21" s="42" t="s">
        <v>11</v>
      </c>
      <c r="D21" s="34" t="s">
        <v>113</v>
      </c>
      <c r="E21" s="48" t="s">
        <v>129</v>
      </c>
      <c r="F21" s="47">
        <v>5429102.5800000001</v>
      </c>
      <c r="G21" s="47">
        <v>571484.5</v>
      </c>
      <c r="H21" s="44" t="s">
        <v>126</v>
      </c>
      <c r="I21" s="46" t="s">
        <v>127</v>
      </c>
      <c r="J21" s="38" t="s">
        <v>142</v>
      </c>
      <c r="K21" s="39">
        <v>2020</v>
      </c>
      <c r="L21" s="200"/>
    </row>
    <row r="22" spans="1:12" ht="25.5" x14ac:dyDescent="0.2">
      <c r="A22" s="197" t="s">
        <v>69</v>
      </c>
      <c r="B22" s="34" t="s">
        <v>128</v>
      </c>
      <c r="C22" s="42" t="s">
        <v>11</v>
      </c>
      <c r="D22" s="34" t="s">
        <v>113</v>
      </c>
      <c r="E22" s="48" t="s">
        <v>129</v>
      </c>
      <c r="F22" s="47">
        <v>5065188.26</v>
      </c>
      <c r="G22" s="47">
        <v>595904.46</v>
      </c>
      <c r="H22" s="44" t="s">
        <v>130</v>
      </c>
      <c r="I22" s="46" t="s">
        <v>127</v>
      </c>
      <c r="J22" s="38" t="s">
        <v>142</v>
      </c>
      <c r="K22" s="39">
        <v>2020</v>
      </c>
      <c r="L22" s="200"/>
    </row>
    <row r="23" spans="1:12" ht="13.5" thickBot="1" x14ac:dyDescent="0.25">
      <c r="A23" s="201" t="s">
        <v>70</v>
      </c>
      <c r="B23" s="202" t="s">
        <v>131</v>
      </c>
      <c r="C23" s="203" t="s">
        <v>132</v>
      </c>
      <c r="D23" s="202" t="s">
        <v>133</v>
      </c>
      <c r="E23" s="204" t="s">
        <v>134</v>
      </c>
      <c r="F23" s="205">
        <v>7218705.2739999993</v>
      </c>
      <c r="G23" s="205">
        <v>1273889.166</v>
      </c>
      <c r="H23" s="206" t="s">
        <v>130</v>
      </c>
      <c r="I23" s="207" t="s">
        <v>135</v>
      </c>
      <c r="J23" s="208" t="s">
        <v>143</v>
      </c>
      <c r="K23" s="209">
        <v>2020</v>
      </c>
      <c r="L23" s="210"/>
    </row>
    <row r="24" spans="1:12" ht="12.75" thickBot="1" x14ac:dyDescent="0.25">
      <c r="E24" s="194" t="s">
        <v>354</v>
      </c>
      <c r="F24" s="195">
        <f>SUM(F7:F23)</f>
        <v>350967495.21899986</v>
      </c>
      <c r="G24" s="196">
        <f>SUM(G7:G23)</f>
        <v>59459223.671000004</v>
      </c>
    </row>
  </sheetData>
  <autoFilter ref="A6:L8" xr:uid="{00000000-0009-0000-0000-000001000000}"/>
  <dataValidations count="1">
    <dataValidation type="list" allowBlank="1" showInputMessage="1" showErrorMessage="1" prompt="wybierz PI" sqref="A20:A23" xr:uid="{00000000-0002-0000-0100-000000000000}">
      <formula1>skroty_PI</formula1>
    </dataValidation>
  </dataValidations>
  <pageMargins left="0.7" right="0.7" top="0.75" bottom="0.75" header="0.3" footer="0.3"/>
  <pageSetup paperSize="9" scale="3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D93"/>
  <sheetViews>
    <sheetView zoomScale="60" zoomScaleNormal="60" zoomScaleSheetLayoutView="70" workbookViewId="0">
      <pane xSplit="1" ySplit="7" topLeftCell="H74" activePane="bottomRight" state="frozen"/>
      <selection pane="topRight" activeCell="B1" sqref="B1"/>
      <selection pane="bottomLeft" activeCell="A5" sqref="A5"/>
      <selection pane="bottomRight"/>
    </sheetView>
  </sheetViews>
  <sheetFormatPr defaultColWidth="9.140625" defaultRowHeight="15" x14ac:dyDescent="0.25"/>
  <cols>
    <col min="1" max="1" width="18.7109375" style="30" customWidth="1"/>
    <col min="2" max="2" width="10.5703125" style="22" customWidth="1"/>
    <col min="3" max="3" width="18.7109375" style="22" customWidth="1"/>
    <col min="4" max="4" width="7.28515625" style="22" customWidth="1"/>
    <col min="5" max="5" width="16.140625" style="22" customWidth="1"/>
    <col min="6" max="6" width="10.28515625" style="22" customWidth="1"/>
    <col min="7" max="7" width="10.5703125" style="22" customWidth="1"/>
    <col min="8" max="8" width="7.7109375" style="22" customWidth="1"/>
    <col min="9" max="9" width="18" style="22" customWidth="1"/>
    <col min="10" max="10" width="13.42578125" style="22" customWidth="1"/>
    <col min="11" max="11" width="28.85546875" style="22" customWidth="1"/>
    <col min="12" max="12" width="15" style="22" customWidth="1"/>
    <col min="13" max="13" width="22.85546875" style="22" customWidth="1"/>
    <col min="14" max="14" width="13.85546875" style="22" customWidth="1"/>
    <col min="15" max="15" width="13" style="22" customWidth="1"/>
    <col min="16" max="16" width="21.42578125" style="22" customWidth="1"/>
    <col min="17" max="17" width="13.85546875" style="22" customWidth="1"/>
    <col min="18" max="18" width="20.5703125" style="30" customWidth="1"/>
    <col min="19" max="19" width="12.5703125" style="22" customWidth="1"/>
    <col min="20" max="20" width="19.85546875" style="22" customWidth="1"/>
    <col min="21" max="21" width="14.85546875" style="22" customWidth="1"/>
    <col min="22" max="22" width="18.42578125" style="22" customWidth="1"/>
    <col min="23" max="23" width="13.28515625" style="22" customWidth="1"/>
    <col min="24" max="24" width="26.140625" style="22" customWidth="1"/>
    <col min="25" max="25" width="18.140625" style="22" customWidth="1"/>
    <col min="26" max="26" width="99.7109375" style="31" customWidth="1"/>
    <col min="27" max="27" width="9.140625" style="22"/>
    <col min="28" max="28" width="16.5703125" style="22" customWidth="1"/>
    <col min="29" max="29" width="9.140625" style="22"/>
    <col min="30" max="30" width="6.5703125" style="22" customWidth="1"/>
    <col min="31" max="16384" width="9.140625" style="22"/>
  </cols>
  <sheetData>
    <row r="2" spans="1:30" x14ac:dyDescent="0.25">
      <c r="A2" s="15" t="s">
        <v>14</v>
      </c>
    </row>
    <row r="4" spans="1:30" s="17" customFormat="1" x14ac:dyDescent="0.25">
      <c r="A4" s="16" t="s">
        <v>66</v>
      </c>
      <c r="H4" s="18"/>
      <c r="N4" s="19"/>
      <c r="O4" s="19"/>
      <c r="P4" s="19"/>
      <c r="Q4" s="19"/>
      <c r="R4" s="16"/>
      <c r="Z4" s="20"/>
    </row>
    <row r="5" spans="1:30" ht="99.75" customHeight="1" x14ac:dyDescent="0.25">
      <c r="A5" s="155" t="s">
        <v>29</v>
      </c>
      <c r="B5" s="155" t="s">
        <v>30</v>
      </c>
      <c r="C5" s="155" t="s">
        <v>31</v>
      </c>
      <c r="D5" s="87" t="s">
        <v>32</v>
      </c>
      <c r="E5" s="155" t="s">
        <v>33</v>
      </c>
      <c r="F5" s="155" t="s">
        <v>34</v>
      </c>
      <c r="G5" s="155" t="s">
        <v>35</v>
      </c>
      <c r="H5" s="155" t="s">
        <v>36</v>
      </c>
      <c r="I5" s="155" t="s">
        <v>37</v>
      </c>
      <c r="J5" s="155" t="s">
        <v>38</v>
      </c>
      <c r="K5" s="155" t="s">
        <v>39</v>
      </c>
      <c r="L5" s="155" t="s">
        <v>40</v>
      </c>
      <c r="M5" s="155" t="s">
        <v>4</v>
      </c>
      <c r="N5" s="157" t="s">
        <v>41</v>
      </c>
      <c r="O5" s="158"/>
      <c r="P5" s="157" t="s">
        <v>42</v>
      </c>
      <c r="Q5" s="158"/>
      <c r="R5" s="155" t="s">
        <v>43</v>
      </c>
      <c r="S5" s="21" t="s">
        <v>44</v>
      </c>
      <c r="T5" s="157" t="s">
        <v>45</v>
      </c>
      <c r="U5" s="158"/>
      <c r="V5" s="21" t="s">
        <v>46</v>
      </c>
      <c r="W5" s="21" t="s">
        <v>47</v>
      </c>
      <c r="X5" s="21" t="s">
        <v>48</v>
      </c>
      <c r="Y5" s="21" t="s">
        <v>49</v>
      </c>
      <c r="Z5" s="21" t="s">
        <v>50</v>
      </c>
      <c r="AD5" s="23"/>
    </row>
    <row r="6" spans="1:30" s="23" customFormat="1" ht="42.75" customHeight="1" x14ac:dyDescent="0.25">
      <c r="A6" s="156"/>
      <c r="B6" s="156"/>
      <c r="C6" s="156"/>
      <c r="D6" s="21" t="s">
        <v>51</v>
      </c>
      <c r="E6" s="156"/>
      <c r="F6" s="156"/>
      <c r="G6" s="156"/>
      <c r="H6" s="156"/>
      <c r="I6" s="156"/>
      <c r="J6" s="156"/>
      <c r="K6" s="156"/>
      <c r="L6" s="156"/>
      <c r="M6" s="156"/>
      <c r="N6" s="21" t="s">
        <v>5</v>
      </c>
      <c r="O6" s="21" t="s">
        <v>6</v>
      </c>
      <c r="P6" s="21" t="s">
        <v>5</v>
      </c>
      <c r="Q6" s="21" t="s">
        <v>6</v>
      </c>
      <c r="R6" s="156"/>
      <c r="S6" s="21" t="s">
        <v>51</v>
      </c>
      <c r="T6" s="21" t="s">
        <v>51</v>
      </c>
      <c r="U6" s="21" t="s">
        <v>52</v>
      </c>
      <c r="V6" s="21" t="s">
        <v>51</v>
      </c>
      <c r="W6" s="21" t="s">
        <v>51</v>
      </c>
      <c r="X6" s="21" t="s">
        <v>51</v>
      </c>
      <c r="Y6" s="21"/>
      <c r="Z6" s="21"/>
    </row>
    <row r="7" spans="1:30" s="23" customFormat="1" ht="19.149999999999999" customHeight="1" x14ac:dyDescent="0.25">
      <c r="A7" s="24">
        <v>1</v>
      </c>
      <c r="B7" s="24">
        <v>2</v>
      </c>
      <c r="C7" s="24">
        <v>3</v>
      </c>
      <c r="D7" s="25">
        <v>4</v>
      </c>
      <c r="E7" s="24">
        <v>5</v>
      </c>
      <c r="F7" s="24">
        <v>6</v>
      </c>
      <c r="G7" s="26">
        <v>7</v>
      </c>
      <c r="H7" s="26">
        <v>8</v>
      </c>
      <c r="I7" s="24">
        <v>9</v>
      </c>
      <c r="J7" s="24">
        <v>10</v>
      </c>
      <c r="K7" s="26">
        <v>11</v>
      </c>
      <c r="L7" s="26">
        <v>12</v>
      </c>
      <c r="M7" s="26">
        <v>13</v>
      </c>
      <c r="N7" s="27">
        <v>14</v>
      </c>
      <c r="O7" s="27">
        <v>15</v>
      </c>
      <c r="P7" s="27">
        <v>16</v>
      </c>
      <c r="Q7" s="27">
        <v>17</v>
      </c>
      <c r="R7" s="26">
        <v>18</v>
      </c>
      <c r="S7" s="27">
        <v>19</v>
      </c>
      <c r="T7" s="27">
        <v>20</v>
      </c>
      <c r="U7" s="27">
        <v>21</v>
      </c>
      <c r="V7" s="27">
        <v>22</v>
      </c>
      <c r="W7" s="27">
        <v>23</v>
      </c>
      <c r="X7" s="27">
        <v>24</v>
      </c>
      <c r="Y7" s="27">
        <v>25</v>
      </c>
      <c r="Z7" s="28">
        <v>26</v>
      </c>
    </row>
    <row r="8" spans="1:30" s="23" customFormat="1" ht="76.5" x14ac:dyDescent="0.25">
      <c r="A8" s="162" t="s">
        <v>144</v>
      </c>
      <c r="B8" s="162" t="s">
        <v>81</v>
      </c>
      <c r="C8" s="159" t="s">
        <v>61</v>
      </c>
      <c r="D8" s="162" t="s">
        <v>55</v>
      </c>
      <c r="E8" s="162"/>
      <c r="F8" s="162"/>
      <c r="G8" s="159" t="s">
        <v>146</v>
      </c>
      <c r="H8" s="162" t="s">
        <v>147</v>
      </c>
      <c r="I8" s="165"/>
      <c r="J8" s="165"/>
      <c r="K8" s="51"/>
      <c r="L8" s="52"/>
      <c r="M8" s="159" t="s">
        <v>148</v>
      </c>
      <c r="N8" s="53">
        <v>11822707.799999999</v>
      </c>
      <c r="O8" s="54">
        <v>1390906.8</v>
      </c>
      <c r="P8" s="53">
        <v>11822707.799999999</v>
      </c>
      <c r="Q8" s="54">
        <v>1390906.8</v>
      </c>
      <c r="R8" s="159" t="s">
        <v>149</v>
      </c>
      <c r="S8" s="55" t="s">
        <v>55</v>
      </c>
      <c r="T8" s="56" t="s">
        <v>150</v>
      </c>
      <c r="U8" s="56" t="s">
        <v>151</v>
      </c>
      <c r="V8" s="56" t="s">
        <v>150</v>
      </c>
      <c r="W8" s="57" t="s">
        <v>56</v>
      </c>
      <c r="X8" s="57" t="s">
        <v>152</v>
      </c>
      <c r="Y8" s="58" t="s">
        <v>53</v>
      </c>
      <c r="Z8" s="168" t="s">
        <v>314</v>
      </c>
      <c r="AB8" s="29">
        <f t="shared" ref="AB8" si="0">O8-Q8</f>
        <v>0</v>
      </c>
    </row>
    <row r="9" spans="1:30" x14ac:dyDescent="0.25">
      <c r="A9" s="163"/>
      <c r="B9" s="163"/>
      <c r="C9" s="160"/>
      <c r="D9" s="163"/>
      <c r="E9" s="163"/>
      <c r="F9" s="163"/>
      <c r="G9" s="160"/>
      <c r="H9" s="163"/>
      <c r="I9" s="166"/>
      <c r="J9" s="166"/>
      <c r="K9" s="59" t="s">
        <v>153</v>
      </c>
      <c r="L9" s="52"/>
      <c r="M9" s="160"/>
      <c r="N9" s="66">
        <v>25500</v>
      </c>
      <c r="O9" s="67">
        <v>3000</v>
      </c>
      <c r="P9" s="66">
        <v>25500</v>
      </c>
      <c r="Q9" s="67">
        <v>3000</v>
      </c>
      <c r="R9" s="160"/>
      <c r="S9" s="55"/>
      <c r="T9" s="56"/>
      <c r="U9" s="56"/>
      <c r="V9" s="60"/>
      <c r="W9" s="57"/>
      <c r="X9" s="61"/>
      <c r="Y9" s="58" t="s">
        <v>53</v>
      </c>
      <c r="Z9" s="168"/>
    </row>
    <row r="10" spans="1:30" x14ac:dyDescent="0.25">
      <c r="A10" s="163"/>
      <c r="B10" s="163"/>
      <c r="C10" s="160"/>
      <c r="D10" s="163"/>
      <c r="E10" s="163"/>
      <c r="F10" s="163"/>
      <c r="G10" s="160"/>
      <c r="H10" s="163"/>
      <c r="I10" s="166"/>
      <c r="J10" s="166"/>
      <c r="K10" s="59" t="s">
        <v>154</v>
      </c>
      <c r="L10" s="52"/>
      <c r="M10" s="160"/>
      <c r="N10" s="66">
        <v>16211.06</v>
      </c>
      <c r="O10" s="67">
        <v>1907.19</v>
      </c>
      <c r="P10" s="66">
        <v>16211.06</v>
      </c>
      <c r="Q10" s="67">
        <v>1907.19</v>
      </c>
      <c r="R10" s="160"/>
      <c r="S10" s="55"/>
      <c r="T10" s="56"/>
      <c r="U10" s="56"/>
      <c r="V10" s="60"/>
      <c r="W10" s="57"/>
      <c r="X10" s="61"/>
      <c r="Y10" s="58" t="s">
        <v>53</v>
      </c>
      <c r="Z10" s="168"/>
    </row>
    <row r="11" spans="1:30" x14ac:dyDescent="0.25">
      <c r="A11" s="163"/>
      <c r="B11" s="163"/>
      <c r="C11" s="160"/>
      <c r="D11" s="163"/>
      <c r="E11" s="163"/>
      <c r="F11" s="163"/>
      <c r="G11" s="160"/>
      <c r="H11" s="163"/>
      <c r="I11" s="166"/>
      <c r="J11" s="166"/>
      <c r="K11" s="59" t="s">
        <v>155</v>
      </c>
      <c r="L11" s="52"/>
      <c r="M11" s="160"/>
      <c r="N11" s="66">
        <v>406927.41</v>
      </c>
      <c r="O11" s="67">
        <v>47873.81</v>
      </c>
      <c r="P11" s="66">
        <v>406927.41</v>
      </c>
      <c r="Q11" s="67">
        <v>47873.81</v>
      </c>
      <c r="R11" s="160"/>
      <c r="S11" s="55"/>
      <c r="T11" s="56"/>
      <c r="U11" s="56"/>
      <c r="V11" s="60"/>
      <c r="W11" s="57"/>
      <c r="X11" s="61"/>
      <c r="Y11" s="58" t="s">
        <v>53</v>
      </c>
      <c r="Z11" s="168"/>
    </row>
    <row r="12" spans="1:30" x14ac:dyDescent="0.25">
      <c r="A12" s="163"/>
      <c r="B12" s="163"/>
      <c r="C12" s="160"/>
      <c r="D12" s="163"/>
      <c r="E12" s="163"/>
      <c r="F12" s="163"/>
      <c r="G12" s="160"/>
      <c r="H12" s="163"/>
      <c r="I12" s="166"/>
      <c r="J12" s="166"/>
      <c r="K12" s="59" t="s">
        <v>156</v>
      </c>
      <c r="L12" s="52"/>
      <c r="M12" s="160"/>
      <c r="N12" s="66">
        <v>575685.48</v>
      </c>
      <c r="O12" s="67">
        <v>67727.7</v>
      </c>
      <c r="P12" s="66">
        <v>575685.48</v>
      </c>
      <c r="Q12" s="67">
        <v>67727.7</v>
      </c>
      <c r="R12" s="160"/>
      <c r="S12" s="55"/>
      <c r="T12" s="56"/>
      <c r="U12" s="56"/>
      <c r="V12" s="60"/>
      <c r="W12" s="57"/>
      <c r="X12" s="61"/>
      <c r="Y12" s="58" t="s">
        <v>53</v>
      </c>
      <c r="Z12" s="168"/>
    </row>
    <row r="13" spans="1:30" x14ac:dyDescent="0.25">
      <c r="A13" s="163"/>
      <c r="B13" s="163"/>
      <c r="C13" s="160"/>
      <c r="D13" s="163"/>
      <c r="E13" s="163"/>
      <c r="F13" s="163"/>
      <c r="G13" s="160"/>
      <c r="H13" s="163"/>
      <c r="I13" s="166"/>
      <c r="J13" s="166"/>
      <c r="K13" s="59" t="s">
        <v>157</v>
      </c>
      <c r="L13" s="52"/>
      <c r="M13" s="160"/>
      <c r="N13" s="66">
        <v>39998.449999999997</v>
      </c>
      <c r="O13" s="67">
        <v>4705.7</v>
      </c>
      <c r="P13" s="66">
        <v>39998.449999999997</v>
      </c>
      <c r="Q13" s="67">
        <v>4705.7</v>
      </c>
      <c r="R13" s="160"/>
      <c r="S13" s="55" t="s">
        <v>55</v>
      </c>
      <c r="T13" s="56" t="s">
        <v>55</v>
      </c>
      <c r="U13" s="56">
        <v>0</v>
      </c>
      <c r="V13" s="60" t="s">
        <v>56</v>
      </c>
      <c r="W13" s="57" t="s">
        <v>56</v>
      </c>
      <c r="X13" s="61" t="s">
        <v>158</v>
      </c>
      <c r="Y13" s="58" t="s">
        <v>54</v>
      </c>
      <c r="Z13" s="168"/>
    </row>
    <row r="14" spans="1:30" x14ac:dyDescent="0.25">
      <c r="A14" s="163"/>
      <c r="B14" s="163"/>
      <c r="C14" s="160"/>
      <c r="D14" s="163"/>
      <c r="E14" s="163"/>
      <c r="F14" s="163"/>
      <c r="G14" s="160"/>
      <c r="H14" s="163"/>
      <c r="I14" s="166"/>
      <c r="J14" s="166"/>
      <c r="K14" s="59" t="s">
        <v>159</v>
      </c>
      <c r="L14" s="52"/>
      <c r="M14" s="160"/>
      <c r="N14" s="66">
        <v>99950.5</v>
      </c>
      <c r="O14" s="67">
        <v>11758.88</v>
      </c>
      <c r="P14" s="66">
        <v>99950.5</v>
      </c>
      <c r="Q14" s="67">
        <v>11758.88</v>
      </c>
      <c r="R14" s="160"/>
      <c r="S14" s="55" t="s">
        <v>55</v>
      </c>
      <c r="T14" s="56" t="s">
        <v>55</v>
      </c>
      <c r="U14" s="56">
        <v>0</v>
      </c>
      <c r="V14" s="60" t="s">
        <v>56</v>
      </c>
      <c r="W14" s="57" t="s">
        <v>56</v>
      </c>
      <c r="X14" s="61" t="s">
        <v>158</v>
      </c>
      <c r="Y14" s="58" t="s">
        <v>54</v>
      </c>
      <c r="Z14" s="168"/>
    </row>
    <row r="15" spans="1:30" x14ac:dyDescent="0.25">
      <c r="A15" s="163"/>
      <c r="B15" s="163"/>
      <c r="C15" s="160"/>
      <c r="D15" s="163"/>
      <c r="E15" s="163"/>
      <c r="F15" s="163"/>
      <c r="G15" s="160"/>
      <c r="H15" s="163"/>
      <c r="I15" s="166"/>
      <c r="J15" s="166"/>
      <c r="K15" s="59" t="s">
        <v>160</v>
      </c>
      <c r="L15" s="52"/>
      <c r="M15" s="160"/>
      <c r="N15" s="66">
        <v>201066.63</v>
      </c>
      <c r="O15" s="67">
        <v>23654.9</v>
      </c>
      <c r="P15" s="66">
        <v>201066.63</v>
      </c>
      <c r="Q15" s="67">
        <v>23654.9</v>
      </c>
      <c r="R15" s="160"/>
      <c r="S15" s="55" t="s">
        <v>55</v>
      </c>
      <c r="T15" s="56" t="s">
        <v>55</v>
      </c>
      <c r="U15" s="56">
        <v>0</v>
      </c>
      <c r="V15" s="60" t="s">
        <v>56</v>
      </c>
      <c r="W15" s="57" t="s">
        <v>56</v>
      </c>
      <c r="X15" s="61" t="s">
        <v>158</v>
      </c>
      <c r="Y15" s="58" t="s">
        <v>54</v>
      </c>
      <c r="Z15" s="168"/>
    </row>
    <row r="16" spans="1:30" x14ac:dyDescent="0.25">
      <c r="A16" s="163"/>
      <c r="B16" s="163"/>
      <c r="C16" s="160"/>
      <c r="D16" s="163"/>
      <c r="E16" s="163"/>
      <c r="F16" s="163"/>
      <c r="G16" s="160"/>
      <c r="H16" s="163"/>
      <c r="I16" s="166"/>
      <c r="J16" s="166"/>
      <c r="K16" s="59" t="s">
        <v>161</v>
      </c>
      <c r="L16" s="52"/>
      <c r="M16" s="160"/>
      <c r="N16" s="66">
        <v>422029.25</v>
      </c>
      <c r="O16" s="67">
        <v>49650.5</v>
      </c>
      <c r="P16" s="66">
        <v>422029.25</v>
      </c>
      <c r="Q16" s="67">
        <v>49650.5</v>
      </c>
      <c r="R16" s="160"/>
      <c r="S16" s="55"/>
      <c r="T16" s="56"/>
      <c r="U16" s="56">
        <v>1</v>
      </c>
      <c r="V16" s="60"/>
      <c r="W16" s="57"/>
      <c r="X16" s="61"/>
      <c r="Y16" s="58" t="s">
        <v>53</v>
      </c>
      <c r="Z16" s="168"/>
    </row>
    <row r="17" spans="1:26" x14ac:dyDescent="0.25">
      <c r="A17" s="163"/>
      <c r="B17" s="163"/>
      <c r="C17" s="160"/>
      <c r="D17" s="163"/>
      <c r="E17" s="163"/>
      <c r="F17" s="163"/>
      <c r="G17" s="160"/>
      <c r="H17" s="163"/>
      <c r="I17" s="166"/>
      <c r="J17" s="166"/>
      <c r="K17" s="59" t="s">
        <v>162</v>
      </c>
      <c r="L17" s="52"/>
      <c r="M17" s="160"/>
      <c r="N17" s="66">
        <v>1069954.83</v>
      </c>
      <c r="O17" s="67">
        <v>125877.04</v>
      </c>
      <c r="P17" s="66">
        <v>1069954.83</v>
      </c>
      <c r="Q17" s="67">
        <v>125877.04</v>
      </c>
      <c r="R17" s="160"/>
      <c r="S17" s="55"/>
      <c r="T17" s="56"/>
      <c r="U17" s="56"/>
      <c r="V17" s="60"/>
      <c r="W17" s="57"/>
      <c r="X17" s="61"/>
      <c r="Y17" s="58" t="s">
        <v>53</v>
      </c>
      <c r="Z17" s="168"/>
    </row>
    <row r="18" spans="1:26" x14ac:dyDescent="0.25">
      <c r="A18" s="163"/>
      <c r="B18" s="163"/>
      <c r="C18" s="160"/>
      <c r="D18" s="163"/>
      <c r="E18" s="163"/>
      <c r="F18" s="163"/>
      <c r="G18" s="160"/>
      <c r="H18" s="163"/>
      <c r="I18" s="166"/>
      <c r="J18" s="166"/>
      <c r="K18" s="59" t="s">
        <v>163</v>
      </c>
      <c r="L18" s="52"/>
      <c r="M18" s="160"/>
      <c r="N18" s="66">
        <v>282689.13</v>
      </c>
      <c r="O18" s="67">
        <v>33257.54</v>
      </c>
      <c r="P18" s="66">
        <v>282689.13</v>
      </c>
      <c r="Q18" s="67">
        <v>33257.54</v>
      </c>
      <c r="R18" s="160"/>
      <c r="S18" s="55" t="s">
        <v>55</v>
      </c>
      <c r="T18" s="56" t="s">
        <v>55</v>
      </c>
      <c r="U18" s="56">
        <v>0</v>
      </c>
      <c r="V18" s="60" t="s">
        <v>56</v>
      </c>
      <c r="W18" s="57" t="s">
        <v>56</v>
      </c>
      <c r="X18" s="61" t="s">
        <v>158</v>
      </c>
      <c r="Y18" s="58" t="s">
        <v>54</v>
      </c>
      <c r="Z18" s="168"/>
    </row>
    <row r="19" spans="1:26" x14ac:dyDescent="0.25">
      <c r="A19" s="163"/>
      <c r="B19" s="163"/>
      <c r="C19" s="160"/>
      <c r="D19" s="163"/>
      <c r="E19" s="163"/>
      <c r="F19" s="163"/>
      <c r="G19" s="160"/>
      <c r="H19" s="163"/>
      <c r="I19" s="166"/>
      <c r="J19" s="166"/>
      <c r="K19" s="59" t="s">
        <v>164</v>
      </c>
      <c r="L19" s="52"/>
      <c r="M19" s="160"/>
      <c r="N19" s="66">
        <v>458020.8</v>
      </c>
      <c r="O19" s="67">
        <v>53884.800000000003</v>
      </c>
      <c r="P19" s="66">
        <v>458020.8</v>
      </c>
      <c r="Q19" s="67">
        <v>53884.800000000003</v>
      </c>
      <c r="R19" s="160"/>
      <c r="S19" s="55"/>
      <c r="T19" s="56"/>
      <c r="U19" s="56">
        <v>1</v>
      </c>
      <c r="V19" s="60"/>
      <c r="W19" s="57"/>
      <c r="X19" s="61"/>
      <c r="Y19" s="58" t="s">
        <v>53</v>
      </c>
      <c r="Z19" s="168"/>
    </row>
    <row r="20" spans="1:26" x14ac:dyDescent="0.25">
      <c r="A20" s="163"/>
      <c r="B20" s="163"/>
      <c r="C20" s="160"/>
      <c r="D20" s="163"/>
      <c r="E20" s="163"/>
      <c r="F20" s="163"/>
      <c r="G20" s="160"/>
      <c r="H20" s="163"/>
      <c r="I20" s="166"/>
      <c r="J20" s="166"/>
      <c r="K20" s="59" t="s">
        <v>165</v>
      </c>
      <c r="L20" s="52"/>
      <c r="M20" s="160"/>
      <c r="N20" s="66">
        <v>18918.02</v>
      </c>
      <c r="O20" s="67">
        <v>2225.65</v>
      </c>
      <c r="P20" s="66">
        <v>18918.02</v>
      </c>
      <c r="Q20" s="67">
        <v>2225.65</v>
      </c>
      <c r="R20" s="160"/>
      <c r="S20" s="55"/>
      <c r="T20" s="56"/>
      <c r="U20" s="56"/>
      <c r="V20" s="60"/>
      <c r="W20" s="57"/>
      <c r="X20" s="61"/>
      <c r="Y20" s="58" t="s">
        <v>53</v>
      </c>
      <c r="Z20" s="168"/>
    </row>
    <row r="21" spans="1:26" x14ac:dyDescent="0.25">
      <c r="A21" s="163"/>
      <c r="B21" s="163"/>
      <c r="C21" s="160"/>
      <c r="D21" s="163"/>
      <c r="E21" s="163"/>
      <c r="F21" s="163"/>
      <c r="G21" s="160"/>
      <c r="H21" s="163"/>
      <c r="I21" s="166"/>
      <c r="J21" s="166"/>
      <c r="K21" s="59" t="s">
        <v>166</v>
      </c>
      <c r="L21" s="52"/>
      <c r="M21" s="160"/>
      <c r="N21" s="66">
        <v>380313</v>
      </c>
      <c r="O21" s="67">
        <v>44742.71</v>
      </c>
      <c r="P21" s="66">
        <v>380313</v>
      </c>
      <c r="Q21" s="67">
        <v>44742.71</v>
      </c>
      <c r="R21" s="160"/>
      <c r="S21" s="55"/>
      <c r="T21" s="56"/>
      <c r="U21" s="56"/>
      <c r="V21" s="60"/>
      <c r="W21" s="57"/>
      <c r="X21" s="61"/>
      <c r="Y21" s="58" t="s">
        <v>53</v>
      </c>
      <c r="Z21" s="168"/>
    </row>
    <row r="22" spans="1:26" x14ac:dyDescent="0.25">
      <c r="A22" s="163"/>
      <c r="B22" s="163"/>
      <c r="C22" s="160"/>
      <c r="D22" s="163"/>
      <c r="E22" s="163"/>
      <c r="F22" s="163"/>
      <c r="G22" s="160"/>
      <c r="H22" s="163"/>
      <c r="I22" s="166"/>
      <c r="J22" s="166"/>
      <c r="K22" s="59" t="s">
        <v>167</v>
      </c>
      <c r="L22" s="52"/>
      <c r="M22" s="160"/>
      <c r="N22" s="66">
        <v>847713.17</v>
      </c>
      <c r="O22" s="67">
        <v>99730.96</v>
      </c>
      <c r="P22" s="66">
        <v>847713.17</v>
      </c>
      <c r="Q22" s="67">
        <v>99730.96</v>
      </c>
      <c r="R22" s="160"/>
      <c r="S22" s="55"/>
      <c r="T22" s="56"/>
      <c r="U22" s="56"/>
      <c r="V22" s="60"/>
      <c r="W22" s="57"/>
      <c r="X22" s="61"/>
      <c r="Y22" s="58" t="s">
        <v>53</v>
      </c>
      <c r="Z22" s="168"/>
    </row>
    <row r="23" spans="1:26" x14ac:dyDescent="0.25">
      <c r="A23" s="163"/>
      <c r="B23" s="163"/>
      <c r="C23" s="160"/>
      <c r="D23" s="163"/>
      <c r="E23" s="163"/>
      <c r="F23" s="163"/>
      <c r="G23" s="160"/>
      <c r="H23" s="163"/>
      <c r="I23" s="166"/>
      <c r="J23" s="166"/>
      <c r="K23" s="59" t="s">
        <v>168</v>
      </c>
      <c r="L23" s="52"/>
      <c r="M23" s="160"/>
      <c r="N23" s="66">
        <v>717669.51</v>
      </c>
      <c r="O23" s="67">
        <v>84431.71</v>
      </c>
      <c r="P23" s="66">
        <v>717669.51</v>
      </c>
      <c r="Q23" s="67">
        <v>84431.71</v>
      </c>
      <c r="R23" s="160"/>
      <c r="S23" s="55"/>
      <c r="T23" s="56"/>
      <c r="U23" s="56"/>
      <c r="V23" s="60"/>
      <c r="W23" s="57"/>
      <c r="X23" s="61"/>
      <c r="Y23" s="58" t="s">
        <v>53</v>
      </c>
      <c r="Z23" s="168"/>
    </row>
    <row r="24" spans="1:26" x14ac:dyDescent="0.25">
      <c r="A24" s="163"/>
      <c r="B24" s="163"/>
      <c r="C24" s="160"/>
      <c r="D24" s="163"/>
      <c r="E24" s="163"/>
      <c r="F24" s="163"/>
      <c r="G24" s="160"/>
      <c r="H24" s="163"/>
      <c r="I24" s="166"/>
      <c r="J24" s="166"/>
      <c r="K24" s="59" t="s">
        <v>169</v>
      </c>
      <c r="L24" s="52"/>
      <c r="M24" s="160"/>
      <c r="N24" s="66">
        <v>555142.84</v>
      </c>
      <c r="O24" s="67">
        <v>65310.92</v>
      </c>
      <c r="P24" s="66">
        <v>555142.84</v>
      </c>
      <c r="Q24" s="67">
        <v>65310.92</v>
      </c>
      <c r="R24" s="160"/>
      <c r="S24" s="55"/>
      <c r="T24" s="56"/>
      <c r="U24" s="56"/>
      <c r="V24" s="60"/>
      <c r="W24" s="57"/>
      <c r="X24" s="61"/>
      <c r="Y24" s="58" t="s">
        <v>53</v>
      </c>
      <c r="Z24" s="168"/>
    </row>
    <row r="25" spans="1:26" x14ac:dyDescent="0.25">
      <c r="A25" s="163"/>
      <c r="B25" s="163"/>
      <c r="C25" s="160"/>
      <c r="D25" s="163"/>
      <c r="E25" s="163"/>
      <c r="F25" s="163"/>
      <c r="G25" s="160"/>
      <c r="H25" s="163"/>
      <c r="I25" s="166"/>
      <c r="J25" s="166"/>
      <c r="K25" s="59" t="s">
        <v>170</v>
      </c>
      <c r="L25" s="52"/>
      <c r="M25" s="160"/>
      <c r="N25" s="66">
        <v>345654.13</v>
      </c>
      <c r="O25" s="67">
        <v>40665.19</v>
      </c>
      <c r="P25" s="66">
        <v>345654.13</v>
      </c>
      <c r="Q25" s="67">
        <v>40665.19</v>
      </c>
      <c r="R25" s="160"/>
      <c r="S25" s="55"/>
      <c r="T25" s="56"/>
      <c r="U25" s="56"/>
      <c r="V25" s="60"/>
      <c r="W25" s="57"/>
      <c r="X25" s="61"/>
      <c r="Y25" s="58" t="s">
        <v>53</v>
      </c>
      <c r="Z25" s="168"/>
    </row>
    <row r="26" spans="1:26" x14ac:dyDescent="0.25">
      <c r="A26" s="163"/>
      <c r="B26" s="163"/>
      <c r="C26" s="160"/>
      <c r="D26" s="163"/>
      <c r="E26" s="163"/>
      <c r="F26" s="163"/>
      <c r="G26" s="160"/>
      <c r="H26" s="163"/>
      <c r="I26" s="166"/>
      <c r="J26" s="166"/>
      <c r="K26" s="59" t="s">
        <v>171</v>
      </c>
      <c r="L26" s="52"/>
      <c r="M26" s="160"/>
      <c r="N26" s="66">
        <v>902241.86</v>
      </c>
      <c r="O26" s="67">
        <v>106146.1</v>
      </c>
      <c r="P26" s="66">
        <v>902241.86</v>
      </c>
      <c r="Q26" s="67">
        <v>106146.1</v>
      </c>
      <c r="R26" s="160"/>
      <c r="S26" s="55" t="s">
        <v>55</v>
      </c>
      <c r="T26" s="56" t="s">
        <v>55</v>
      </c>
      <c r="U26" s="56">
        <v>0</v>
      </c>
      <c r="V26" s="60" t="s">
        <v>56</v>
      </c>
      <c r="W26" s="57" t="s">
        <v>56</v>
      </c>
      <c r="X26" s="61" t="s">
        <v>158</v>
      </c>
      <c r="Y26" s="58" t="s">
        <v>54</v>
      </c>
      <c r="Z26" s="168"/>
    </row>
    <row r="27" spans="1:26" x14ac:dyDescent="0.25">
      <c r="A27" s="163"/>
      <c r="B27" s="163"/>
      <c r="C27" s="160"/>
      <c r="D27" s="163"/>
      <c r="E27" s="163"/>
      <c r="F27" s="163"/>
      <c r="G27" s="160"/>
      <c r="H27" s="163"/>
      <c r="I27" s="166"/>
      <c r="J27" s="166"/>
      <c r="K27" s="59" t="s">
        <v>172</v>
      </c>
      <c r="L27" s="52"/>
      <c r="M27" s="160"/>
      <c r="N27" s="66">
        <v>713706.27</v>
      </c>
      <c r="O27" s="67">
        <v>83965.440000000002</v>
      </c>
      <c r="P27" s="66">
        <v>713706.27</v>
      </c>
      <c r="Q27" s="67">
        <v>83965.440000000002</v>
      </c>
      <c r="R27" s="160"/>
      <c r="S27" s="55"/>
      <c r="T27" s="56"/>
      <c r="U27" s="56"/>
      <c r="V27" s="60"/>
      <c r="W27" s="57"/>
      <c r="X27" s="61"/>
      <c r="Y27" s="58" t="s">
        <v>53</v>
      </c>
      <c r="Z27" s="168"/>
    </row>
    <row r="28" spans="1:26" x14ac:dyDescent="0.25">
      <c r="A28" s="163"/>
      <c r="B28" s="163"/>
      <c r="C28" s="160"/>
      <c r="D28" s="163"/>
      <c r="E28" s="163"/>
      <c r="F28" s="163"/>
      <c r="G28" s="160"/>
      <c r="H28" s="163"/>
      <c r="I28" s="166"/>
      <c r="J28" s="166"/>
      <c r="K28" s="59" t="s">
        <v>173</v>
      </c>
      <c r="L28" s="52"/>
      <c r="M28" s="160"/>
      <c r="N28" s="66">
        <v>265908.87</v>
      </c>
      <c r="O28" s="67">
        <v>31283.4</v>
      </c>
      <c r="P28" s="66">
        <v>265908.87</v>
      </c>
      <c r="Q28" s="67">
        <v>31283.4</v>
      </c>
      <c r="R28" s="160"/>
      <c r="S28" s="55"/>
      <c r="T28" s="56"/>
      <c r="U28" s="56"/>
      <c r="V28" s="60"/>
      <c r="W28" s="57"/>
      <c r="X28" s="61"/>
      <c r="Y28" s="58" t="s">
        <v>53</v>
      </c>
      <c r="Z28" s="168"/>
    </row>
    <row r="29" spans="1:26" x14ac:dyDescent="0.25">
      <c r="A29" s="163"/>
      <c r="B29" s="163"/>
      <c r="C29" s="160"/>
      <c r="D29" s="163"/>
      <c r="E29" s="163"/>
      <c r="F29" s="163"/>
      <c r="G29" s="160"/>
      <c r="H29" s="163"/>
      <c r="I29" s="166"/>
      <c r="J29" s="166"/>
      <c r="K29" s="59" t="s">
        <v>174</v>
      </c>
      <c r="L29" s="52"/>
      <c r="M29" s="160"/>
      <c r="N29" s="66">
        <v>24832.77</v>
      </c>
      <c r="O29" s="67">
        <v>2921.5</v>
      </c>
      <c r="P29" s="66">
        <v>24832.77</v>
      </c>
      <c r="Q29" s="67">
        <v>2921.5</v>
      </c>
      <c r="R29" s="160"/>
      <c r="S29" s="55" t="s">
        <v>55</v>
      </c>
      <c r="T29" s="56" t="s">
        <v>55</v>
      </c>
      <c r="U29" s="56">
        <v>0</v>
      </c>
      <c r="V29" s="60" t="s">
        <v>55</v>
      </c>
      <c r="W29" s="57" t="s">
        <v>56</v>
      </c>
      <c r="X29" s="61" t="s">
        <v>158</v>
      </c>
      <c r="Y29" s="58" t="s">
        <v>54</v>
      </c>
      <c r="Z29" s="168"/>
    </row>
    <row r="30" spans="1:26" x14ac:dyDescent="0.25">
      <c r="A30" s="163"/>
      <c r="B30" s="163"/>
      <c r="C30" s="160"/>
      <c r="D30" s="163"/>
      <c r="E30" s="163"/>
      <c r="F30" s="163"/>
      <c r="G30" s="160"/>
      <c r="H30" s="163"/>
      <c r="I30" s="166"/>
      <c r="J30" s="166"/>
      <c r="K30" s="59" t="s">
        <v>175</v>
      </c>
      <c r="L30" s="52"/>
      <c r="M30" s="160"/>
      <c r="N30" s="66">
        <v>56736.58</v>
      </c>
      <c r="O30" s="67">
        <v>6674.32</v>
      </c>
      <c r="P30" s="66">
        <v>56736.58</v>
      </c>
      <c r="Q30" s="67">
        <v>6674.32</v>
      </c>
      <c r="R30" s="160"/>
      <c r="S30" s="55"/>
      <c r="T30" s="56"/>
      <c r="U30" s="56"/>
      <c r="V30" s="60"/>
      <c r="W30" s="57"/>
      <c r="X30" s="61"/>
      <c r="Y30" s="58" t="s">
        <v>53</v>
      </c>
      <c r="Z30" s="168"/>
    </row>
    <row r="31" spans="1:26" x14ac:dyDescent="0.25">
      <c r="A31" s="163"/>
      <c r="B31" s="163"/>
      <c r="C31" s="160"/>
      <c r="D31" s="163"/>
      <c r="E31" s="163"/>
      <c r="F31" s="163"/>
      <c r="G31" s="160"/>
      <c r="H31" s="163"/>
      <c r="I31" s="166"/>
      <c r="J31" s="166"/>
      <c r="K31" s="59" t="s">
        <v>176</v>
      </c>
      <c r="L31" s="52"/>
      <c r="M31" s="160"/>
      <c r="N31" s="66">
        <v>270009.62</v>
      </c>
      <c r="O31" s="67">
        <v>31765.84</v>
      </c>
      <c r="P31" s="66">
        <v>270009.62</v>
      </c>
      <c r="Q31" s="67">
        <v>31765.84</v>
      </c>
      <c r="R31" s="160"/>
      <c r="S31" s="55"/>
      <c r="T31" s="56"/>
      <c r="U31" s="56"/>
      <c r="V31" s="60"/>
      <c r="W31" s="57"/>
      <c r="X31" s="61"/>
      <c r="Y31" s="58" t="s">
        <v>53</v>
      </c>
      <c r="Z31" s="168"/>
    </row>
    <row r="32" spans="1:26" x14ac:dyDescent="0.25">
      <c r="A32" s="163"/>
      <c r="B32" s="163"/>
      <c r="C32" s="160"/>
      <c r="D32" s="163"/>
      <c r="E32" s="163"/>
      <c r="F32" s="163"/>
      <c r="G32" s="160"/>
      <c r="H32" s="163"/>
      <c r="I32" s="166"/>
      <c r="J32" s="166"/>
      <c r="K32" s="59" t="s">
        <v>177</v>
      </c>
      <c r="L32" s="52"/>
      <c r="M32" s="160"/>
      <c r="N32" s="66">
        <v>1369579.9</v>
      </c>
      <c r="O32" s="67">
        <v>161127.04999999999</v>
      </c>
      <c r="P32" s="66">
        <v>1369579.9</v>
      </c>
      <c r="Q32" s="67">
        <v>161127.04999999999</v>
      </c>
      <c r="R32" s="160"/>
      <c r="S32" s="55"/>
      <c r="T32" s="56"/>
      <c r="U32" s="56"/>
      <c r="V32" s="60"/>
      <c r="W32" s="57"/>
      <c r="X32" s="61"/>
      <c r="Y32" s="58" t="s">
        <v>53</v>
      </c>
      <c r="Z32" s="168"/>
    </row>
    <row r="33" spans="1:26" x14ac:dyDescent="0.25">
      <c r="A33" s="163"/>
      <c r="B33" s="163"/>
      <c r="C33" s="160"/>
      <c r="D33" s="163"/>
      <c r="E33" s="163"/>
      <c r="F33" s="163"/>
      <c r="G33" s="160"/>
      <c r="H33" s="163"/>
      <c r="I33" s="166"/>
      <c r="J33" s="166"/>
      <c r="K33" s="59" t="s">
        <v>178</v>
      </c>
      <c r="L33" s="52"/>
      <c r="M33" s="160"/>
      <c r="N33" s="66">
        <v>373264.75</v>
      </c>
      <c r="O33" s="67">
        <v>43913.5</v>
      </c>
      <c r="P33" s="66">
        <v>373264.75</v>
      </c>
      <c r="Q33" s="67">
        <v>43913.5</v>
      </c>
      <c r="R33" s="160"/>
      <c r="S33" s="55"/>
      <c r="T33" s="56"/>
      <c r="U33" s="56"/>
      <c r="V33" s="60"/>
      <c r="W33" s="57"/>
      <c r="X33" s="61"/>
      <c r="Y33" s="58" t="s">
        <v>53</v>
      </c>
      <c r="Z33" s="168"/>
    </row>
    <row r="34" spans="1:26" x14ac:dyDescent="0.25">
      <c r="A34" s="163"/>
      <c r="B34" s="163"/>
      <c r="C34" s="160"/>
      <c r="D34" s="163"/>
      <c r="E34" s="163"/>
      <c r="F34" s="163"/>
      <c r="G34" s="160"/>
      <c r="H34" s="163"/>
      <c r="I34" s="166"/>
      <c r="J34" s="166"/>
      <c r="K34" s="59" t="s">
        <v>179</v>
      </c>
      <c r="L34" s="52"/>
      <c r="M34" s="160"/>
      <c r="N34" s="66">
        <v>297927.55</v>
      </c>
      <c r="O34" s="67">
        <v>35050.300000000003</v>
      </c>
      <c r="P34" s="66">
        <v>297927.55</v>
      </c>
      <c r="Q34" s="67">
        <v>35050.300000000003</v>
      </c>
      <c r="R34" s="160"/>
      <c r="S34" s="55"/>
      <c r="T34" s="56"/>
      <c r="U34" s="56"/>
      <c r="V34" s="60"/>
      <c r="W34" s="57"/>
      <c r="X34" s="61"/>
      <c r="Y34" s="58" t="s">
        <v>53</v>
      </c>
      <c r="Z34" s="168"/>
    </row>
    <row r="35" spans="1:26" x14ac:dyDescent="0.25">
      <c r="A35" s="163"/>
      <c r="B35" s="163"/>
      <c r="C35" s="160"/>
      <c r="D35" s="163"/>
      <c r="E35" s="163"/>
      <c r="F35" s="163"/>
      <c r="G35" s="160"/>
      <c r="H35" s="163"/>
      <c r="I35" s="166"/>
      <c r="J35" s="166"/>
      <c r="K35" s="51" t="s">
        <v>180</v>
      </c>
      <c r="L35" s="52" t="s">
        <v>181</v>
      </c>
      <c r="M35" s="160"/>
      <c r="N35" s="66">
        <v>601975.36</v>
      </c>
      <c r="O35" s="67">
        <v>70820.63</v>
      </c>
      <c r="P35" s="66">
        <v>601975.36</v>
      </c>
      <c r="Q35" s="67">
        <v>70820.63</v>
      </c>
      <c r="R35" s="160"/>
      <c r="S35" s="55"/>
      <c r="T35" s="56"/>
      <c r="U35" s="56"/>
      <c r="V35" s="60"/>
      <c r="W35" s="57"/>
      <c r="X35" s="61"/>
      <c r="Y35" s="58" t="s">
        <v>53</v>
      </c>
      <c r="Z35" s="168"/>
    </row>
    <row r="36" spans="1:26" x14ac:dyDescent="0.25">
      <c r="A36" s="163"/>
      <c r="B36" s="163"/>
      <c r="C36" s="160"/>
      <c r="D36" s="163"/>
      <c r="E36" s="163"/>
      <c r="F36" s="163"/>
      <c r="G36" s="160"/>
      <c r="H36" s="163"/>
      <c r="I36" s="166"/>
      <c r="J36" s="166"/>
      <c r="K36" s="51" t="s">
        <v>182</v>
      </c>
      <c r="L36" s="52" t="s">
        <v>183</v>
      </c>
      <c r="M36" s="160"/>
      <c r="N36" s="66">
        <v>47539.43</v>
      </c>
      <c r="O36" s="67">
        <v>5595.92</v>
      </c>
      <c r="P36" s="66">
        <v>47565.32</v>
      </c>
      <c r="Q36" s="67">
        <v>5595.92</v>
      </c>
      <c r="R36" s="160"/>
      <c r="S36" s="55" t="s">
        <v>55</v>
      </c>
      <c r="T36" s="56" t="s">
        <v>55</v>
      </c>
      <c r="U36" s="56">
        <v>0</v>
      </c>
      <c r="V36" s="60" t="s">
        <v>56</v>
      </c>
      <c r="W36" s="57" t="s">
        <v>56</v>
      </c>
      <c r="X36" s="61" t="s">
        <v>158</v>
      </c>
      <c r="Y36" s="58" t="s">
        <v>54</v>
      </c>
      <c r="Z36" s="168"/>
    </row>
    <row r="37" spans="1:26" x14ac:dyDescent="0.25">
      <c r="A37" s="163"/>
      <c r="B37" s="163"/>
      <c r="C37" s="160"/>
      <c r="D37" s="163"/>
      <c r="E37" s="163"/>
      <c r="F37" s="163"/>
      <c r="G37" s="160"/>
      <c r="H37" s="163"/>
      <c r="I37" s="166"/>
      <c r="J37" s="166"/>
      <c r="K37" s="51" t="s">
        <v>184</v>
      </c>
      <c r="L37" s="52" t="s">
        <v>185</v>
      </c>
      <c r="M37" s="160"/>
      <c r="N37" s="66">
        <v>54034.5</v>
      </c>
      <c r="O37" s="67">
        <v>6357</v>
      </c>
      <c r="P37" s="66">
        <v>54034.5</v>
      </c>
      <c r="Q37" s="67">
        <v>6357</v>
      </c>
      <c r="R37" s="160"/>
      <c r="S37" s="55" t="s">
        <v>55</v>
      </c>
      <c r="T37" s="56" t="s">
        <v>55</v>
      </c>
      <c r="U37" s="56">
        <v>0</v>
      </c>
      <c r="V37" s="60" t="s">
        <v>56</v>
      </c>
      <c r="W37" s="57" t="s">
        <v>56</v>
      </c>
      <c r="X37" s="61" t="s">
        <v>158</v>
      </c>
      <c r="Y37" s="58" t="s">
        <v>54</v>
      </c>
      <c r="Z37" s="168"/>
    </row>
    <row r="38" spans="1:26" x14ac:dyDescent="0.25">
      <c r="A38" s="163"/>
      <c r="B38" s="163"/>
      <c r="C38" s="160"/>
      <c r="D38" s="163"/>
      <c r="E38" s="163"/>
      <c r="F38" s="163"/>
      <c r="G38" s="160"/>
      <c r="H38" s="163"/>
      <c r="I38" s="166"/>
      <c r="J38" s="166"/>
      <c r="K38" s="51" t="s">
        <v>186</v>
      </c>
      <c r="L38" s="52" t="s">
        <v>187</v>
      </c>
      <c r="M38" s="160"/>
      <c r="N38" s="66">
        <v>52427.23</v>
      </c>
      <c r="O38" s="67">
        <v>6167.91</v>
      </c>
      <c r="P38" s="66">
        <v>52427.23</v>
      </c>
      <c r="Q38" s="67">
        <v>6167.91</v>
      </c>
      <c r="R38" s="160"/>
      <c r="S38" s="55" t="s">
        <v>55</v>
      </c>
      <c r="T38" s="56" t="s">
        <v>55</v>
      </c>
      <c r="U38" s="56">
        <v>0</v>
      </c>
      <c r="V38" s="60" t="s">
        <v>56</v>
      </c>
      <c r="W38" s="57" t="s">
        <v>56</v>
      </c>
      <c r="X38" s="61" t="s">
        <v>158</v>
      </c>
      <c r="Y38" s="58" t="s">
        <v>54</v>
      </c>
      <c r="Z38" s="168"/>
    </row>
    <row r="39" spans="1:26" x14ac:dyDescent="0.25">
      <c r="A39" s="164"/>
      <c r="B39" s="164"/>
      <c r="C39" s="161"/>
      <c r="D39" s="164"/>
      <c r="E39" s="164"/>
      <c r="F39" s="164"/>
      <c r="G39" s="161"/>
      <c r="H39" s="164"/>
      <c r="I39" s="167"/>
      <c r="J39" s="167"/>
      <c r="K39" s="51" t="s">
        <v>188</v>
      </c>
      <c r="L39" s="52" t="s">
        <v>189</v>
      </c>
      <c r="M39" s="161"/>
      <c r="N39" s="66">
        <v>269605.38</v>
      </c>
      <c r="O39" s="67">
        <v>31718.28</v>
      </c>
      <c r="P39" s="66">
        <v>269605.38</v>
      </c>
      <c r="Q39" s="67">
        <v>31718.28</v>
      </c>
      <c r="R39" s="161"/>
      <c r="S39" s="55"/>
      <c r="T39" s="56"/>
      <c r="U39" s="56"/>
      <c r="V39" s="60"/>
      <c r="W39" s="57"/>
      <c r="X39" s="61"/>
      <c r="Y39" s="58" t="s">
        <v>53</v>
      </c>
      <c r="Z39" s="168"/>
    </row>
    <row r="40" spans="1:26" s="68" customFormat="1" ht="38.25" x14ac:dyDescent="0.25">
      <c r="A40" s="162" t="s">
        <v>144</v>
      </c>
      <c r="B40" s="169" t="s">
        <v>81</v>
      </c>
      <c r="C40" s="172" t="s">
        <v>61</v>
      </c>
      <c r="D40" s="169" t="s">
        <v>55</v>
      </c>
      <c r="E40" s="169"/>
      <c r="F40" s="169"/>
      <c r="G40" s="172" t="s">
        <v>146</v>
      </c>
      <c r="H40" s="169" t="s">
        <v>147</v>
      </c>
      <c r="I40" s="127" t="s">
        <v>190</v>
      </c>
      <c r="J40" s="127" t="s">
        <v>191</v>
      </c>
      <c r="K40" s="51"/>
      <c r="L40" s="52"/>
      <c r="M40" s="175" t="s">
        <v>192</v>
      </c>
      <c r="N40" s="128">
        <v>566996.51882269804</v>
      </c>
      <c r="O40" s="128">
        <v>69226.381177301984</v>
      </c>
      <c r="P40" s="128">
        <f>N40</f>
        <v>566996.51882269804</v>
      </c>
      <c r="Q40" s="128">
        <f>O40</f>
        <v>69226.381177301984</v>
      </c>
      <c r="R40" s="176" t="s">
        <v>149</v>
      </c>
      <c r="S40" s="55" t="s">
        <v>55</v>
      </c>
      <c r="T40" s="55" t="s">
        <v>55</v>
      </c>
      <c r="U40" s="55">
        <v>0</v>
      </c>
      <c r="V40" s="57" t="s">
        <v>56</v>
      </c>
      <c r="W40" s="57" t="s">
        <v>56</v>
      </c>
      <c r="X40" s="162" t="s">
        <v>152</v>
      </c>
      <c r="Y40" s="61" t="s">
        <v>53</v>
      </c>
      <c r="Z40" s="159" t="s">
        <v>193</v>
      </c>
    </row>
    <row r="41" spans="1:26" s="68" customFormat="1" ht="39.75" customHeight="1" x14ac:dyDescent="0.25">
      <c r="A41" s="163"/>
      <c r="B41" s="170"/>
      <c r="C41" s="173"/>
      <c r="D41" s="170"/>
      <c r="E41" s="170"/>
      <c r="F41" s="170"/>
      <c r="G41" s="173"/>
      <c r="H41" s="170"/>
      <c r="I41" s="127" t="s">
        <v>194</v>
      </c>
      <c r="J41" s="127" t="s">
        <v>195</v>
      </c>
      <c r="K41" s="51"/>
      <c r="L41" s="51"/>
      <c r="M41" s="175"/>
      <c r="N41" s="129">
        <v>558335.94536640868</v>
      </c>
      <c r="O41" s="129">
        <v>68168.984633591375</v>
      </c>
      <c r="P41" s="128">
        <f t="shared" ref="P41:Q43" si="1">N41</f>
        <v>558335.94536640868</v>
      </c>
      <c r="Q41" s="128">
        <f t="shared" si="1"/>
        <v>68168.984633591375</v>
      </c>
      <c r="R41" s="176"/>
      <c r="S41" s="55" t="s">
        <v>55</v>
      </c>
      <c r="T41" s="57" t="s">
        <v>56</v>
      </c>
      <c r="U41" s="55">
        <v>1</v>
      </c>
      <c r="V41" s="57" t="s">
        <v>56</v>
      </c>
      <c r="W41" s="57" t="s">
        <v>56</v>
      </c>
      <c r="X41" s="163"/>
      <c r="Y41" s="61" t="s">
        <v>54</v>
      </c>
      <c r="Z41" s="160"/>
    </row>
    <row r="42" spans="1:26" s="68" customFormat="1" ht="37.5" customHeight="1" x14ac:dyDescent="0.25">
      <c r="A42" s="163"/>
      <c r="B42" s="170"/>
      <c r="C42" s="173"/>
      <c r="D42" s="170"/>
      <c r="E42" s="170"/>
      <c r="F42" s="170"/>
      <c r="G42" s="173"/>
      <c r="H42" s="170"/>
      <c r="I42" s="127" t="s">
        <v>196</v>
      </c>
      <c r="J42" s="127" t="s">
        <v>197</v>
      </c>
      <c r="K42" s="51"/>
      <c r="L42" s="51"/>
      <c r="M42" s="175"/>
      <c r="N42" s="129">
        <v>1182089.4642523148</v>
      </c>
      <c r="O42" s="129">
        <v>144325.00574768521</v>
      </c>
      <c r="P42" s="128">
        <f t="shared" si="1"/>
        <v>1182089.4642523148</v>
      </c>
      <c r="Q42" s="128">
        <f t="shared" si="1"/>
        <v>144325.00574768521</v>
      </c>
      <c r="R42" s="176"/>
      <c r="S42" s="55" t="s">
        <v>55</v>
      </c>
      <c r="T42" s="57" t="s">
        <v>56</v>
      </c>
      <c r="U42" s="55">
        <v>1</v>
      </c>
      <c r="V42" s="57" t="s">
        <v>56</v>
      </c>
      <c r="W42" s="57" t="s">
        <v>56</v>
      </c>
      <c r="X42" s="163"/>
      <c r="Y42" s="61" t="s">
        <v>54</v>
      </c>
      <c r="Z42" s="160"/>
    </row>
    <row r="43" spans="1:26" s="68" customFormat="1" ht="39.75" customHeight="1" x14ac:dyDescent="0.25">
      <c r="A43" s="163"/>
      <c r="B43" s="170"/>
      <c r="C43" s="173"/>
      <c r="D43" s="170"/>
      <c r="E43" s="170"/>
      <c r="F43" s="170"/>
      <c r="G43" s="173"/>
      <c r="H43" s="170"/>
      <c r="I43" s="127" t="s">
        <v>198</v>
      </c>
      <c r="J43" s="127" t="s">
        <v>199</v>
      </c>
      <c r="K43" s="51"/>
      <c r="L43" s="51"/>
      <c r="M43" s="175"/>
      <c r="N43" s="129">
        <v>530919.88772803289</v>
      </c>
      <c r="O43" s="129">
        <v>64821.672271967167</v>
      </c>
      <c r="P43" s="128">
        <f t="shared" si="1"/>
        <v>530919.88772803289</v>
      </c>
      <c r="Q43" s="128">
        <f t="shared" si="1"/>
        <v>64821.672271967167</v>
      </c>
      <c r="R43" s="176"/>
      <c r="S43" s="55" t="s">
        <v>55</v>
      </c>
      <c r="T43" s="57" t="s">
        <v>55</v>
      </c>
      <c r="U43" s="55">
        <v>0</v>
      </c>
      <c r="V43" s="57" t="s">
        <v>56</v>
      </c>
      <c r="W43" s="57" t="s">
        <v>56</v>
      </c>
      <c r="X43" s="163"/>
      <c r="Y43" s="61" t="s">
        <v>54</v>
      </c>
      <c r="Z43" s="160"/>
    </row>
    <row r="44" spans="1:26" s="68" customFormat="1" ht="38.25" x14ac:dyDescent="0.25">
      <c r="A44" s="163"/>
      <c r="B44" s="170"/>
      <c r="C44" s="173"/>
      <c r="D44" s="170"/>
      <c r="E44" s="170"/>
      <c r="F44" s="170"/>
      <c r="G44" s="173"/>
      <c r="H44" s="170"/>
      <c r="I44" s="127" t="s">
        <v>200</v>
      </c>
      <c r="J44" s="127" t="s">
        <v>201</v>
      </c>
      <c r="K44" s="51"/>
      <c r="L44" s="51"/>
      <c r="M44" s="175"/>
      <c r="N44" s="130">
        <v>290585.33</v>
      </c>
      <c r="O44" s="131">
        <v>37759.67</v>
      </c>
      <c r="P44" s="130">
        <v>290585.33</v>
      </c>
      <c r="Q44" s="131">
        <v>37759.67</v>
      </c>
      <c r="R44" s="176"/>
      <c r="S44" s="55" t="s">
        <v>55</v>
      </c>
      <c r="T44" s="55" t="s">
        <v>56</v>
      </c>
      <c r="U44" s="55">
        <v>1</v>
      </c>
      <c r="V44" s="57" t="s">
        <v>56</v>
      </c>
      <c r="W44" s="57" t="s">
        <v>56</v>
      </c>
      <c r="X44" s="163"/>
      <c r="Y44" s="61" t="s">
        <v>54</v>
      </c>
      <c r="Z44" s="160"/>
    </row>
    <row r="45" spans="1:26" s="68" customFormat="1" ht="25.5" x14ac:dyDescent="0.25">
      <c r="A45" s="163"/>
      <c r="B45" s="170"/>
      <c r="C45" s="173"/>
      <c r="D45" s="170"/>
      <c r="E45" s="170"/>
      <c r="F45" s="170"/>
      <c r="G45" s="173"/>
      <c r="H45" s="170"/>
      <c r="I45" s="127" t="s">
        <v>202</v>
      </c>
      <c r="J45" s="127" t="s">
        <v>197</v>
      </c>
      <c r="K45" s="51"/>
      <c r="L45" s="51"/>
      <c r="M45" s="175"/>
      <c r="N45" s="129">
        <v>1121368.3992905479</v>
      </c>
      <c r="O45" s="132">
        <v>136911.38070945209</v>
      </c>
      <c r="P45" s="128">
        <f t="shared" ref="P45:Q45" si="2">N45</f>
        <v>1121368.3992905479</v>
      </c>
      <c r="Q45" s="128">
        <f t="shared" si="2"/>
        <v>136911.38070945209</v>
      </c>
      <c r="R45" s="176"/>
      <c r="S45" s="55" t="s">
        <v>55</v>
      </c>
      <c r="T45" s="56" t="s">
        <v>55</v>
      </c>
      <c r="U45" s="55">
        <v>0</v>
      </c>
      <c r="V45" s="55" t="s">
        <v>56</v>
      </c>
      <c r="W45" s="57" t="s">
        <v>55</v>
      </c>
      <c r="X45" s="163"/>
      <c r="Y45" s="61" t="s">
        <v>53</v>
      </c>
      <c r="Z45" s="160"/>
    </row>
    <row r="46" spans="1:26" s="68" customFormat="1" ht="25.5" x14ac:dyDescent="0.25">
      <c r="A46" s="163"/>
      <c r="B46" s="170"/>
      <c r="C46" s="173"/>
      <c r="D46" s="170"/>
      <c r="E46" s="170"/>
      <c r="F46" s="170"/>
      <c r="G46" s="173"/>
      <c r="H46" s="170"/>
      <c r="I46" s="127" t="s">
        <v>203</v>
      </c>
      <c r="J46" s="127" t="s">
        <v>204</v>
      </c>
      <c r="K46" s="51"/>
      <c r="L46" s="51"/>
      <c r="M46" s="175"/>
      <c r="N46" s="130">
        <v>590618.02</v>
      </c>
      <c r="O46" s="131">
        <v>76746.98</v>
      </c>
      <c r="P46" s="130">
        <v>590618.02</v>
      </c>
      <c r="Q46" s="131">
        <v>76746.98</v>
      </c>
      <c r="R46" s="176"/>
      <c r="S46" s="55" t="s">
        <v>55</v>
      </c>
      <c r="T46" s="57" t="s">
        <v>56</v>
      </c>
      <c r="U46" s="55">
        <v>1</v>
      </c>
      <c r="V46" s="57" t="s">
        <v>56</v>
      </c>
      <c r="W46" s="57" t="s">
        <v>56</v>
      </c>
      <c r="X46" s="163"/>
      <c r="Y46" s="61" t="s">
        <v>54</v>
      </c>
      <c r="Z46" s="160"/>
    </row>
    <row r="47" spans="1:26" s="68" customFormat="1" ht="51" x14ac:dyDescent="0.25">
      <c r="A47" s="163"/>
      <c r="B47" s="170"/>
      <c r="C47" s="173"/>
      <c r="D47" s="170"/>
      <c r="E47" s="170"/>
      <c r="F47" s="170"/>
      <c r="G47" s="173"/>
      <c r="H47" s="170"/>
      <c r="I47" s="127" t="s">
        <v>321</v>
      </c>
      <c r="J47" s="127" t="s">
        <v>147</v>
      </c>
      <c r="K47" s="51"/>
      <c r="L47" s="51"/>
      <c r="M47" s="175"/>
      <c r="N47" s="128">
        <v>345166.71453983203</v>
      </c>
      <c r="O47" s="132">
        <v>42142.485460167984</v>
      </c>
      <c r="P47" s="128">
        <f t="shared" ref="P47:Q47" si="3">N47</f>
        <v>345166.71453983203</v>
      </c>
      <c r="Q47" s="128">
        <f t="shared" si="3"/>
        <v>42142.485460167984</v>
      </c>
      <c r="R47" s="176"/>
      <c r="S47" s="55" t="s">
        <v>55</v>
      </c>
      <c r="T47" s="56" t="s">
        <v>55</v>
      </c>
      <c r="U47" s="55">
        <v>0</v>
      </c>
      <c r="V47" s="55" t="s">
        <v>55</v>
      </c>
      <c r="W47" s="57" t="s">
        <v>56</v>
      </c>
      <c r="X47" s="163"/>
      <c r="Y47" s="61" t="s">
        <v>53</v>
      </c>
      <c r="Z47" s="160"/>
    </row>
    <row r="48" spans="1:26" s="68" customFormat="1" ht="38.25" x14ac:dyDescent="0.25">
      <c r="A48" s="164"/>
      <c r="B48" s="171"/>
      <c r="C48" s="174"/>
      <c r="D48" s="171"/>
      <c r="E48" s="171"/>
      <c r="F48" s="171"/>
      <c r="G48" s="174"/>
      <c r="H48" s="171"/>
      <c r="I48" s="127" t="s">
        <v>205</v>
      </c>
      <c r="J48" s="127" t="s">
        <v>206</v>
      </c>
      <c r="K48" s="51"/>
      <c r="L48" s="51"/>
      <c r="M48" s="175"/>
      <c r="N48" s="133">
        <v>137627.24</v>
      </c>
      <c r="O48" s="134">
        <v>17883.759999999998</v>
      </c>
      <c r="P48" s="133">
        <v>137627.24</v>
      </c>
      <c r="Q48" s="134">
        <v>17883.759999999998</v>
      </c>
      <c r="R48" s="176"/>
      <c r="S48" s="55" t="s">
        <v>55</v>
      </c>
      <c r="T48" s="57" t="s">
        <v>55</v>
      </c>
      <c r="U48" s="55">
        <v>0</v>
      </c>
      <c r="V48" s="57" t="s">
        <v>56</v>
      </c>
      <c r="W48" s="57" t="s">
        <v>56</v>
      </c>
      <c r="X48" s="164"/>
      <c r="Y48" s="61" t="s">
        <v>54</v>
      </c>
      <c r="Z48" s="161"/>
    </row>
    <row r="49" spans="1:26" s="68" customFormat="1" ht="280.5" x14ac:dyDescent="0.25">
      <c r="A49" s="162" t="s">
        <v>144</v>
      </c>
      <c r="B49" s="169" t="s">
        <v>58</v>
      </c>
      <c r="C49" s="172" t="s">
        <v>145</v>
      </c>
      <c r="D49" s="169" t="s">
        <v>55</v>
      </c>
      <c r="E49" s="169" t="s">
        <v>207</v>
      </c>
      <c r="F49" s="169" t="s">
        <v>207</v>
      </c>
      <c r="G49" s="172" t="s">
        <v>208</v>
      </c>
      <c r="H49" s="169" t="s">
        <v>181</v>
      </c>
      <c r="I49" s="51"/>
      <c r="J49" s="52"/>
      <c r="K49" s="52"/>
      <c r="L49" s="52"/>
      <c r="M49" s="172" t="s">
        <v>209</v>
      </c>
      <c r="N49" s="135">
        <v>91700000</v>
      </c>
      <c r="O49" s="135">
        <v>0</v>
      </c>
      <c r="P49" s="135">
        <v>91700000</v>
      </c>
      <c r="Q49" s="135">
        <v>0</v>
      </c>
      <c r="R49" s="56" t="s">
        <v>210</v>
      </c>
      <c r="S49" s="55" t="s">
        <v>56</v>
      </c>
      <c r="T49" s="55" t="s">
        <v>56</v>
      </c>
      <c r="U49" s="55">
        <v>83</v>
      </c>
      <c r="V49" s="55" t="s">
        <v>56</v>
      </c>
      <c r="W49" s="55" t="s">
        <v>56</v>
      </c>
      <c r="X49" s="55" t="s">
        <v>56</v>
      </c>
      <c r="Y49" s="61" t="s">
        <v>53</v>
      </c>
      <c r="Z49" s="159" t="s">
        <v>211</v>
      </c>
    </row>
    <row r="50" spans="1:26" s="68" customFormat="1" ht="127.5" x14ac:dyDescent="0.25">
      <c r="A50" s="163"/>
      <c r="B50" s="170"/>
      <c r="C50" s="173"/>
      <c r="D50" s="170"/>
      <c r="E50" s="170"/>
      <c r="F50" s="170"/>
      <c r="G50" s="173"/>
      <c r="H50" s="170"/>
      <c r="I50" s="51" t="s">
        <v>212</v>
      </c>
      <c r="J50" s="52" t="s">
        <v>147</v>
      </c>
      <c r="K50" s="51"/>
      <c r="L50" s="52"/>
      <c r="M50" s="173"/>
      <c r="N50" s="135">
        <v>7378376.2000000002</v>
      </c>
      <c r="O50" s="135">
        <v>0</v>
      </c>
      <c r="P50" s="135">
        <v>7378376.2000000002</v>
      </c>
      <c r="Q50" s="135">
        <v>0</v>
      </c>
      <c r="R50" s="56" t="s">
        <v>213</v>
      </c>
      <c r="S50" s="55" t="s">
        <v>55</v>
      </c>
      <c r="T50" s="55" t="s">
        <v>56</v>
      </c>
      <c r="U50" s="55">
        <v>1</v>
      </c>
      <c r="V50" s="55" t="s">
        <v>56</v>
      </c>
      <c r="W50" s="55" t="s">
        <v>56</v>
      </c>
      <c r="X50" s="55" t="s">
        <v>56</v>
      </c>
      <c r="Y50" s="61" t="s">
        <v>53</v>
      </c>
      <c r="Z50" s="160"/>
    </row>
    <row r="51" spans="1:26" s="68" customFormat="1" ht="127.5" x14ac:dyDescent="0.25">
      <c r="A51" s="163"/>
      <c r="B51" s="170"/>
      <c r="C51" s="173"/>
      <c r="D51" s="170"/>
      <c r="E51" s="170"/>
      <c r="F51" s="170"/>
      <c r="G51" s="173"/>
      <c r="H51" s="170"/>
      <c r="I51" s="51" t="s">
        <v>214</v>
      </c>
      <c r="J51" s="52" t="s">
        <v>185</v>
      </c>
      <c r="K51" s="51"/>
      <c r="L51" s="52"/>
      <c r="M51" s="173"/>
      <c r="N51" s="135">
        <v>6908478.6900000004</v>
      </c>
      <c r="O51" s="135">
        <v>0</v>
      </c>
      <c r="P51" s="135">
        <v>6908478.6900000004</v>
      </c>
      <c r="Q51" s="135">
        <v>0</v>
      </c>
      <c r="R51" s="56" t="s">
        <v>215</v>
      </c>
      <c r="S51" s="55" t="s">
        <v>56</v>
      </c>
      <c r="T51" s="55" t="s">
        <v>55</v>
      </c>
      <c r="U51" s="55">
        <v>0</v>
      </c>
      <c r="V51" s="55" t="s">
        <v>56</v>
      </c>
      <c r="W51" s="55" t="s">
        <v>56</v>
      </c>
      <c r="X51" s="55" t="s">
        <v>56</v>
      </c>
      <c r="Y51" s="61" t="s">
        <v>53</v>
      </c>
      <c r="Z51" s="160"/>
    </row>
    <row r="52" spans="1:26" s="68" customFormat="1" ht="127.5" x14ac:dyDescent="0.25">
      <c r="A52" s="163"/>
      <c r="B52" s="170"/>
      <c r="C52" s="173"/>
      <c r="D52" s="170"/>
      <c r="E52" s="170"/>
      <c r="F52" s="170"/>
      <c r="G52" s="173"/>
      <c r="H52" s="170"/>
      <c r="I52" s="51" t="s">
        <v>216</v>
      </c>
      <c r="J52" s="52" t="s">
        <v>147</v>
      </c>
      <c r="K52" s="51"/>
      <c r="L52" s="52"/>
      <c r="M52" s="173"/>
      <c r="N52" s="135">
        <v>17542789</v>
      </c>
      <c r="O52" s="135">
        <v>0</v>
      </c>
      <c r="P52" s="135">
        <v>17542789</v>
      </c>
      <c r="Q52" s="135">
        <v>0</v>
      </c>
      <c r="R52" s="56" t="s">
        <v>217</v>
      </c>
      <c r="S52" s="55" t="s">
        <v>56</v>
      </c>
      <c r="T52" s="55" t="s">
        <v>56</v>
      </c>
      <c r="U52" s="55">
        <v>5</v>
      </c>
      <c r="V52" s="55" t="s">
        <v>56</v>
      </c>
      <c r="W52" s="55" t="s">
        <v>56</v>
      </c>
      <c r="X52" s="55" t="s">
        <v>56</v>
      </c>
      <c r="Y52" s="61" t="s">
        <v>53</v>
      </c>
      <c r="Z52" s="160"/>
    </row>
    <row r="53" spans="1:26" s="68" customFormat="1" ht="127.5" x14ac:dyDescent="0.25">
      <c r="A53" s="163"/>
      <c r="B53" s="170"/>
      <c r="C53" s="173"/>
      <c r="D53" s="170"/>
      <c r="E53" s="170"/>
      <c r="F53" s="170"/>
      <c r="G53" s="173"/>
      <c r="H53" s="170"/>
      <c r="I53" s="51" t="s">
        <v>218</v>
      </c>
      <c r="J53" s="52" t="s">
        <v>147</v>
      </c>
      <c r="K53" s="51"/>
      <c r="L53" s="52"/>
      <c r="M53" s="173"/>
      <c r="N53" s="135">
        <v>3785170</v>
      </c>
      <c r="O53" s="135">
        <v>0</v>
      </c>
      <c r="P53" s="135">
        <v>3785170</v>
      </c>
      <c r="Q53" s="135">
        <v>0</v>
      </c>
      <c r="R53" s="56" t="s">
        <v>219</v>
      </c>
      <c r="S53" s="55" t="s">
        <v>55</v>
      </c>
      <c r="T53" s="55" t="s">
        <v>56</v>
      </c>
      <c r="U53" s="55">
        <v>1</v>
      </c>
      <c r="V53" s="55" t="s">
        <v>56</v>
      </c>
      <c r="W53" s="55" t="s">
        <v>56</v>
      </c>
      <c r="X53" s="55" t="s">
        <v>56</v>
      </c>
      <c r="Y53" s="61" t="s">
        <v>53</v>
      </c>
      <c r="Z53" s="160"/>
    </row>
    <row r="54" spans="1:26" s="68" customFormat="1" ht="76.5" x14ac:dyDescent="0.25">
      <c r="A54" s="163"/>
      <c r="B54" s="170"/>
      <c r="C54" s="173"/>
      <c r="D54" s="170"/>
      <c r="E54" s="170"/>
      <c r="F54" s="170"/>
      <c r="G54" s="173"/>
      <c r="H54" s="170"/>
      <c r="I54" s="51" t="s">
        <v>220</v>
      </c>
      <c r="J54" s="52" t="s">
        <v>221</v>
      </c>
      <c r="K54" s="51"/>
      <c r="L54" s="52"/>
      <c r="M54" s="173"/>
      <c r="N54" s="135">
        <v>6797598.7800000003</v>
      </c>
      <c r="O54" s="135">
        <v>0</v>
      </c>
      <c r="P54" s="135">
        <v>6797598.7800000003</v>
      </c>
      <c r="Q54" s="135">
        <v>0</v>
      </c>
      <c r="R54" s="56" t="s">
        <v>222</v>
      </c>
      <c r="S54" s="55" t="s">
        <v>55</v>
      </c>
      <c r="T54" s="55" t="s">
        <v>56</v>
      </c>
      <c r="U54" s="55">
        <v>17</v>
      </c>
      <c r="V54" s="55" t="s">
        <v>56</v>
      </c>
      <c r="W54" s="55" t="s">
        <v>56</v>
      </c>
      <c r="X54" s="55" t="s">
        <v>56</v>
      </c>
      <c r="Y54" s="61" t="s">
        <v>53</v>
      </c>
      <c r="Z54" s="160"/>
    </row>
    <row r="55" spans="1:26" s="68" customFormat="1" ht="89.25" x14ac:dyDescent="0.25">
      <c r="A55" s="163"/>
      <c r="B55" s="170"/>
      <c r="C55" s="173"/>
      <c r="D55" s="170"/>
      <c r="E55" s="170"/>
      <c r="F55" s="170"/>
      <c r="G55" s="173"/>
      <c r="H55" s="170"/>
      <c r="I55" s="51" t="s">
        <v>223</v>
      </c>
      <c r="J55" s="52" t="s">
        <v>59</v>
      </c>
      <c r="K55" s="51"/>
      <c r="L55" s="52"/>
      <c r="M55" s="173"/>
      <c r="N55" s="135">
        <v>6176482.6100000003</v>
      </c>
      <c r="O55" s="135">
        <v>0</v>
      </c>
      <c r="P55" s="135">
        <v>6176482.6100000003</v>
      </c>
      <c r="Q55" s="135">
        <v>0</v>
      </c>
      <c r="R55" s="56" t="s">
        <v>224</v>
      </c>
      <c r="S55" s="55" t="s">
        <v>55</v>
      </c>
      <c r="T55" s="55" t="s">
        <v>55</v>
      </c>
      <c r="U55" s="55">
        <v>0</v>
      </c>
      <c r="V55" s="55" t="s">
        <v>56</v>
      </c>
      <c r="W55" s="55" t="s">
        <v>56</v>
      </c>
      <c r="X55" s="55" t="s">
        <v>56</v>
      </c>
      <c r="Y55" s="61" t="s">
        <v>53</v>
      </c>
      <c r="Z55" s="160"/>
    </row>
    <row r="56" spans="1:26" s="68" customFormat="1" ht="102" x14ac:dyDescent="0.25">
      <c r="A56" s="163"/>
      <c r="B56" s="170"/>
      <c r="C56" s="173"/>
      <c r="D56" s="170"/>
      <c r="E56" s="170"/>
      <c r="F56" s="170"/>
      <c r="G56" s="173"/>
      <c r="H56" s="170"/>
      <c r="I56" s="51" t="s">
        <v>225</v>
      </c>
      <c r="J56" s="52" t="s">
        <v>185</v>
      </c>
      <c r="K56" s="51"/>
      <c r="L56" s="52"/>
      <c r="M56" s="173"/>
      <c r="N56" s="135">
        <v>3552396.91</v>
      </c>
      <c r="O56" s="135">
        <v>0</v>
      </c>
      <c r="P56" s="135">
        <v>3552396.91</v>
      </c>
      <c r="Q56" s="135">
        <v>0</v>
      </c>
      <c r="R56" s="56" t="s">
        <v>226</v>
      </c>
      <c r="S56" s="55" t="s">
        <v>55</v>
      </c>
      <c r="T56" s="55" t="s">
        <v>56</v>
      </c>
      <c r="U56" s="55">
        <v>6</v>
      </c>
      <c r="V56" s="55" t="s">
        <v>56</v>
      </c>
      <c r="W56" s="55" t="s">
        <v>56</v>
      </c>
      <c r="X56" s="55" t="s">
        <v>56</v>
      </c>
      <c r="Y56" s="61" t="s">
        <v>53</v>
      </c>
      <c r="Z56" s="160"/>
    </row>
    <row r="57" spans="1:26" s="68" customFormat="1" ht="127.5" x14ac:dyDescent="0.25">
      <c r="A57" s="163"/>
      <c r="B57" s="170"/>
      <c r="C57" s="173"/>
      <c r="D57" s="170"/>
      <c r="E57" s="170"/>
      <c r="F57" s="170"/>
      <c r="G57" s="173"/>
      <c r="H57" s="170"/>
      <c r="I57" s="51" t="s">
        <v>227</v>
      </c>
      <c r="J57" s="52" t="s">
        <v>147</v>
      </c>
      <c r="K57" s="51"/>
      <c r="L57" s="52"/>
      <c r="M57" s="173"/>
      <c r="N57" s="135">
        <v>6314528</v>
      </c>
      <c r="O57" s="135">
        <v>0</v>
      </c>
      <c r="P57" s="135">
        <v>6314528</v>
      </c>
      <c r="Q57" s="135">
        <v>0</v>
      </c>
      <c r="R57" s="56" t="s">
        <v>228</v>
      </c>
      <c r="S57" s="55" t="s">
        <v>55</v>
      </c>
      <c r="T57" s="55" t="s">
        <v>56</v>
      </c>
      <c r="U57" s="55">
        <v>11</v>
      </c>
      <c r="V57" s="55" t="s">
        <v>56</v>
      </c>
      <c r="W57" s="55" t="s">
        <v>56</v>
      </c>
      <c r="X57" s="55" t="s">
        <v>56</v>
      </c>
      <c r="Y57" s="61" t="s">
        <v>53</v>
      </c>
      <c r="Z57" s="160"/>
    </row>
    <row r="58" spans="1:26" s="68" customFormat="1" ht="102" x14ac:dyDescent="0.25">
      <c r="A58" s="163"/>
      <c r="B58" s="170"/>
      <c r="C58" s="173"/>
      <c r="D58" s="170"/>
      <c r="E58" s="170"/>
      <c r="F58" s="170"/>
      <c r="G58" s="173"/>
      <c r="H58" s="170"/>
      <c r="I58" s="51" t="s">
        <v>229</v>
      </c>
      <c r="J58" s="52" t="s">
        <v>221</v>
      </c>
      <c r="K58" s="51"/>
      <c r="L58" s="52"/>
      <c r="M58" s="173"/>
      <c r="N58" s="135">
        <v>2505275.12</v>
      </c>
      <c r="O58" s="135">
        <v>0</v>
      </c>
      <c r="P58" s="135">
        <v>2505275.12</v>
      </c>
      <c r="Q58" s="135">
        <v>0</v>
      </c>
      <c r="R58" s="56" t="s">
        <v>230</v>
      </c>
      <c r="S58" s="55" t="s">
        <v>55</v>
      </c>
      <c r="T58" s="55" t="s">
        <v>55</v>
      </c>
      <c r="U58" s="55">
        <v>0</v>
      </c>
      <c r="V58" s="55" t="s">
        <v>56</v>
      </c>
      <c r="W58" s="55" t="s">
        <v>56</v>
      </c>
      <c r="X58" s="55" t="s">
        <v>56</v>
      </c>
      <c r="Y58" s="61" t="s">
        <v>53</v>
      </c>
      <c r="Z58" s="160"/>
    </row>
    <row r="59" spans="1:26" s="68" customFormat="1" ht="89.25" x14ac:dyDescent="0.25">
      <c r="A59" s="163"/>
      <c r="B59" s="170"/>
      <c r="C59" s="173"/>
      <c r="D59" s="170"/>
      <c r="E59" s="170"/>
      <c r="F59" s="170"/>
      <c r="G59" s="173"/>
      <c r="H59" s="170"/>
      <c r="I59" s="51" t="s">
        <v>231</v>
      </c>
      <c r="J59" s="52" t="s">
        <v>147</v>
      </c>
      <c r="K59" s="51"/>
      <c r="L59" s="52"/>
      <c r="M59" s="173"/>
      <c r="N59" s="135">
        <v>3339882</v>
      </c>
      <c r="O59" s="135">
        <v>0</v>
      </c>
      <c r="P59" s="135">
        <v>3339882</v>
      </c>
      <c r="Q59" s="135">
        <v>0</v>
      </c>
      <c r="R59" s="56" t="s">
        <v>232</v>
      </c>
      <c r="S59" s="55" t="s">
        <v>55</v>
      </c>
      <c r="T59" s="55" t="s">
        <v>55</v>
      </c>
      <c r="U59" s="55">
        <v>0</v>
      </c>
      <c r="V59" s="55" t="s">
        <v>56</v>
      </c>
      <c r="W59" s="55" t="s">
        <v>56</v>
      </c>
      <c r="X59" s="55" t="s">
        <v>56</v>
      </c>
      <c r="Y59" s="61" t="s">
        <v>53</v>
      </c>
      <c r="Z59" s="160"/>
    </row>
    <row r="60" spans="1:26" s="68" customFormat="1" ht="89.25" x14ac:dyDescent="0.25">
      <c r="A60" s="163"/>
      <c r="B60" s="170"/>
      <c r="C60" s="173"/>
      <c r="D60" s="170"/>
      <c r="E60" s="170"/>
      <c r="F60" s="170"/>
      <c r="G60" s="173"/>
      <c r="H60" s="170"/>
      <c r="I60" s="51" t="s">
        <v>233</v>
      </c>
      <c r="J60" s="52" t="s">
        <v>147</v>
      </c>
      <c r="K60" s="51"/>
      <c r="L60" s="52"/>
      <c r="M60" s="173"/>
      <c r="N60" s="135">
        <v>2096916.38</v>
      </c>
      <c r="O60" s="135">
        <v>0</v>
      </c>
      <c r="P60" s="135">
        <v>2096916.38</v>
      </c>
      <c r="Q60" s="135">
        <v>0</v>
      </c>
      <c r="R60" s="56" t="s">
        <v>232</v>
      </c>
      <c r="S60" s="55" t="s">
        <v>55</v>
      </c>
      <c r="T60" s="55" t="s">
        <v>56</v>
      </c>
      <c r="U60" s="55">
        <v>1</v>
      </c>
      <c r="V60" s="55" t="s">
        <v>56</v>
      </c>
      <c r="W60" s="55" t="s">
        <v>56</v>
      </c>
      <c r="X60" s="55" t="s">
        <v>56</v>
      </c>
      <c r="Y60" s="61" t="s">
        <v>53</v>
      </c>
      <c r="Z60" s="160"/>
    </row>
    <row r="61" spans="1:26" s="68" customFormat="1" ht="114.75" x14ac:dyDescent="0.25">
      <c r="A61" s="163"/>
      <c r="B61" s="170"/>
      <c r="C61" s="173"/>
      <c r="D61" s="170"/>
      <c r="E61" s="170"/>
      <c r="F61" s="170"/>
      <c r="G61" s="173"/>
      <c r="H61" s="170"/>
      <c r="I61" s="51" t="s">
        <v>234</v>
      </c>
      <c r="J61" s="52" t="s">
        <v>147</v>
      </c>
      <c r="K61" s="51"/>
      <c r="L61" s="52"/>
      <c r="M61" s="173"/>
      <c r="N61" s="135">
        <v>3544145</v>
      </c>
      <c r="O61" s="135">
        <v>0</v>
      </c>
      <c r="P61" s="135">
        <v>3544145</v>
      </c>
      <c r="Q61" s="135">
        <v>0</v>
      </c>
      <c r="R61" s="56" t="s">
        <v>235</v>
      </c>
      <c r="S61" s="55" t="s">
        <v>55</v>
      </c>
      <c r="T61" s="55" t="s">
        <v>56</v>
      </c>
      <c r="U61" s="55">
        <v>3</v>
      </c>
      <c r="V61" s="55" t="s">
        <v>56</v>
      </c>
      <c r="W61" s="55" t="s">
        <v>56</v>
      </c>
      <c r="X61" s="55" t="s">
        <v>56</v>
      </c>
      <c r="Y61" s="61" t="s">
        <v>53</v>
      </c>
      <c r="Z61" s="160"/>
    </row>
    <row r="62" spans="1:26" s="68" customFormat="1" ht="89.25" x14ac:dyDescent="0.25">
      <c r="A62" s="163"/>
      <c r="B62" s="170"/>
      <c r="C62" s="173"/>
      <c r="D62" s="170"/>
      <c r="E62" s="170"/>
      <c r="F62" s="170"/>
      <c r="G62" s="173"/>
      <c r="H62" s="170"/>
      <c r="I62" s="51" t="s">
        <v>236</v>
      </c>
      <c r="J62" s="52" t="s">
        <v>237</v>
      </c>
      <c r="K62" s="51"/>
      <c r="L62" s="52"/>
      <c r="M62" s="173"/>
      <c r="N62" s="135">
        <v>1002754.6</v>
      </c>
      <c r="O62" s="135">
        <v>0</v>
      </c>
      <c r="P62" s="135">
        <v>1002754.6</v>
      </c>
      <c r="Q62" s="135">
        <v>0</v>
      </c>
      <c r="R62" s="56" t="s">
        <v>232</v>
      </c>
      <c r="S62" s="55" t="s">
        <v>55</v>
      </c>
      <c r="T62" s="55" t="s">
        <v>55</v>
      </c>
      <c r="U62" s="55">
        <v>0</v>
      </c>
      <c r="V62" s="55" t="s">
        <v>56</v>
      </c>
      <c r="W62" s="55" t="s">
        <v>56</v>
      </c>
      <c r="X62" s="55" t="s">
        <v>56</v>
      </c>
      <c r="Y62" s="61" t="s">
        <v>53</v>
      </c>
      <c r="Z62" s="160"/>
    </row>
    <row r="63" spans="1:26" s="68" customFormat="1" ht="114.75" x14ac:dyDescent="0.25">
      <c r="A63" s="163"/>
      <c r="B63" s="170"/>
      <c r="C63" s="173"/>
      <c r="D63" s="170"/>
      <c r="E63" s="170"/>
      <c r="F63" s="170"/>
      <c r="G63" s="173"/>
      <c r="H63" s="170"/>
      <c r="I63" s="51" t="s">
        <v>238</v>
      </c>
      <c r="J63" s="52" t="s">
        <v>221</v>
      </c>
      <c r="K63" s="51"/>
      <c r="L63" s="52"/>
      <c r="M63" s="173"/>
      <c r="N63" s="135">
        <v>789552.5</v>
      </c>
      <c r="O63" s="135">
        <v>0</v>
      </c>
      <c r="P63" s="135">
        <v>789552.5</v>
      </c>
      <c r="Q63" s="135">
        <v>0</v>
      </c>
      <c r="R63" s="56" t="s">
        <v>239</v>
      </c>
      <c r="S63" s="55" t="s">
        <v>55</v>
      </c>
      <c r="T63" s="55" t="s">
        <v>55</v>
      </c>
      <c r="U63" s="55">
        <v>0</v>
      </c>
      <c r="V63" s="55" t="s">
        <v>56</v>
      </c>
      <c r="W63" s="55" t="s">
        <v>56</v>
      </c>
      <c r="X63" s="55" t="s">
        <v>56</v>
      </c>
      <c r="Y63" s="61" t="s">
        <v>53</v>
      </c>
      <c r="Z63" s="160"/>
    </row>
    <row r="64" spans="1:26" s="68" customFormat="1" ht="89.25" x14ac:dyDescent="0.25">
      <c r="A64" s="163"/>
      <c r="B64" s="170"/>
      <c r="C64" s="173"/>
      <c r="D64" s="170"/>
      <c r="E64" s="170"/>
      <c r="F64" s="170"/>
      <c r="G64" s="173"/>
      <c r="H64" s="170"/>
      <c r="I64" s="51" t="s">
        <v>240</v>
      </c>
      <c r="J64" s="52" t="s">
        <v>147</v>
      </c>
      <c r="K64" s="51"/>
      <c r="L64" s="52"/>
      <c r="M64" s="173"/>
      <c r="N64" s="135">
        <v>1467080.48</v>
      </c>
      <c r="O64" s="135">
        <v>0</v>
      </c>
      <c r="P64" s="135">
        <v>1467080.48</v>
      </c>
      <c r="Q64" s="135">
        <v>0</v>
      </c>
      <c r="R64" s="56" t="s">
        <v>232</v>
      </c>
      <c r="S64" s="55" t="s">
        <v>55</v>
      </c>
      <c r="T64" s="55" t="s">
        <v>56</v>
      </c>
      <c r="U64" s="55">
        <v>6</v>
      </c>
      <c r="V64" s="55" t="s">
        <v>56</v>
      </c>
      <c r="W64" s="55" t="s">
        <v>56</v>
      </c>
      <c r="X64" s="55" t="s">
        <v>56</v>
      </c>
      <c r="Y64" s="61" t="s">
        <v>53</v>
      </c>
      <c r="Z64" s="160"/>
    </row>
    <row r="65" spans="1:26" s="68" customFormat="1" ht="89.25" x14ac:dyDescent="0.25">
      <c r="A65" s="163"/>
      <c r="B65" s="170"/>
      <c r="C65" s="173"/>
      <c r="D65" s="170"/>
      <c r="E65" s="170"/>
      <c r="F65" s="170"/>
      <c r="G65" s="173"/>
      <c r="H65" s="170"/>
      <c r="I65" s="51" t="s">
        <v>241</v>
      </c>
      <c r="J65" s="52" t="s">
        <v>147</v>
      </c>
      <c r="K65" s="51"/>
      <c r="L65" s="52"/>
      <c r="M65" s="173"/>
      <c r="N65" s="135">
        <v>3087717.2</v>
      </c>
      <c r="O65" s="135">
        <v>0</v>
      </c>
      <c r="P65" s="135">
        <v>3087717.2</v>
      </c>
      <c r="Q65" s="135">
        <v>0</v>
      </c>
      <c r="R65" s="56" t="s">
        <v>232</v>
      </c>
      <c r="S65" s="55" t="s">
        <v>56</v>
      </c>
      <c r="T65" s="55" t="s">
        <v>56</v>
      </c>
      <c r="U65" s="55">
        <v>5</v>
      </c>
      <c r="V65" s="55" t="s">
        <v>56</v>
      </c>
      <c r="W65" s="55" t="s">
        <v>56</v>
      </c>
      <c r="X65" s="55" t="s">
        <v>56</v>
      </c>
      <c r="Y65" s="61" t="s">
        <v>53</v>
      </c>
      <c r="Z65" s="160"/>
    </row>
    <row r="66" spans="1:26" s="68" customFormat="1" ht="89.25" x14ac:dyDescent="0.25">
      <c r="A66" s="163"/>
      <c r="B66" s="170"/>
      <c r="C66" s="173"/>
      <c r="D66" s="170"/>
      <c r="E66" s="170"/>
      <c r="F66" s="170"/>
      <c r="G66" s="173"/>
      <c r="H66" s="170"/>
      <c r="I66" s="51" t="s">
        <v>242</v>
      </c>
      <c r="J66" s="52" t="s">
        <v>59</v>
      </c>
      <c r="K66" s="51"/>
      <c r="L66" s="52"/>
      <c r="M66" s="173"/>
      <c r="N66" s="135">
        <v>2003408.17</v>
      </c>
      <c r="O66" s="135">
        <v>0</v>
      </c>
      <c r="P66" s="135">
        <v>2003408.17</v>
      </c>
      <c r="Q66" s="135">
        <v>0</v>
      </c>
      <c r="R66" s="56" t="s">
        <v>243</v>
      </c>
      <c r="S66" s="55" t="s">
        <v>55</v>
      </c>
      <c r="T66" s="55" t="s">
        <v>55</v>
      </c>
      <c r="U66" s="55">
        <v>0</v>
      </c>
      <c r="V66" s="55" t="s">
        <v>56</v>
      </c>
      <c r="W66" s="55" t="s">
        <v>56</v>
      </c>
      <c r="X66" s="55" t="s">
        <v>56</v>
      </c>
      <c r="Y66" s="61" t="s">
        <v>53</v>
      </c>
      <c r="Z66" s="160"/>
    </row>
    <row r="67" spans="1:26" s="68" customFormat="1" ht="51" x14ac:dyDescent="0.25">
      <c r="A67" s="163"/>
      <c r="B67" s="170"/>
      <c r="C67" s="173"/>
      <c r="D67" s="170"/>
      <c r="E67" s="170"/>
      <c r="F67" s="170"/>
      <c r="G67" s="173"/>
      <c r="H67" s="170"/>
      <c r="I67" s="51" t="s">
        <v>244</v>
      </c>
      <c r="J67" s="52" t="s">
        <v>245</v>
      </c>
      <c r="K67" s="51"/>
      <c r="L67" s="52"/>
      <c r="M67" s="173"/>
      <c r="N67" s="135">
        <v>655330</v>
      </c>
      <c r="O67" s="135">
        <v>0</v>
      </c>
      <c r="P67" s="135">
        <v>655330</v>
      </c>
      <c r="Q67" s="135">
        <v>0</v>
      </c>
      <c r="R67" s="56" t="s">
        <v>246</v>
      </c>
      <c r="S67" s="55" t="s">
        <v>55</v>
      </c>
      <c r="T67" s="55" t="s">
        <v>55</v>
      </c>
      <c r="U67" s="55">
        <v>0</v>
      </c>
      <c r="V67" s="55" t="s">
        <v>56</v>
      </c>
      <c r="W67" s="55" t="s">
        <v>56</v>
      </c>
      <c r="X67" s="55" t="s">
        <v>56</v>
      </c>
      <c r="Y67" s="61" t="s">
        <v>53</v>
      </c>
      <c r="Z67" s="160"/>
    </row>
    <row r="68" spans="1:26" s="68" customFormat="1" ht="89.25" x14ac:dyDescent="0.25">
      <c r="A68" s="163"/>
      <c r="B68" s="170"/>
      <c r="C68" s="173"/>
      <c r="D68" s="170"/>
      <c r="E68" s="170"/>
      <c r="F68" s="170"/>
      <c r="G68" s="173"/>
      <c r="H68" s="170"/>
      <c r="I68" s="51" t="s">
        <v>247</v>
      </c>
      <c r="J68" s="52" t="s">
        <v>248</v>
      </c>
      <c r="K68" s="51"/>
      <c r="L68" s="52"/>
      <c r="M68" s="173"/>
      <c r="N68" s="135">
        <v>4905602.5</v>
      </c>
      <c r="O68" s="135">
        <v>0</v>
      </c>
      <c r="P68" s="135">
        <v>4905602.5</v>
      </c>
      <c r="Q68" s="135">
        <v>0</v>
      </c>
      <c r="R68" s="56" t="s">
        <v>249</v>
      </c>
      <c r="S68" s="55" t="s">
        <v>56</v>
      </c>
      <c r="T68" s="55" t="s">
        <v>56</v>
      </c>
      <c r="U68" s="55">
        <v>7</v>
      </c>
      <c r="V68" s="55" t="s">
        <v>56</v>
      </c>
      <c r="W68" s="55" t="s">
        <v>56</v>
      </c>
      <c r="X68" s="55" t="s">
        <v>56</v>
      </c>
      <c r="Y68" s="61" t="s">
        <v>53</v>
      </c>
      <c r="Z68" s="160"/>
    </row>
    <row r="69" spans="1:26" s="68" customFormat="1" ht="114.75" x14ac:dyDescent="0.25">
      <c r="A69" s="163"/>
      <c r="B69" s="170"/>
      <c r="C69" s="173"/>
      <c r="D69" s="170"/>
      <c r="E69" s="170"/>
      <c r="F69" s="170"/>
      <c r="G69" s="173"/>
      <c r="H69" s="170"/>
      <c r="I69" s="51" t="s">
        <v>250</v>
      </c>
      <c r="J69" s="52" t="s">
        <v>147</v>
      </c>
      <c r="K69" s="51"/>
      <c r="L69" s="52"/>
      <c r="M69" s="173"/>
      <c r="N69" s="135">
        <v>1056410</v>
      </c>
      <c r="O69" s="135">
        <v>0</v>
      </c>
      <c r="P69" s="135">
        <v>1056410</v>
      </c>
      <c r="Q69" s="135">
        <v>0</v>
      </c>
      <c r="R69" s="56" t="s">
        <v>251</v>
      </c>
      <c r="S69" s="55" t="s">
        <v>55</v>
      </c>
      <c r="T69" s="55" t="s">
        <v>56</v>
      </c>
      <c r="U69" s="55">
        <v>1</v>
      </c>
      <c r="V69" s="55" t="s">
        <v>56</v>
      </c>
      <c r="W69" s="55" t="s">
        <v>56</v>
      </c>
      <c r="X69" s="55" t="s">
        <v>56</v>
      </c>
      <c r="Y69" s="61" t="s">
        <v>53</v>
      </c>
      <c r="Z69" s="160"/>
    </row>
    <row r="70" spans="1:26" s="68" customFormat="1" ht="63.75" x14ac:dyDescent="0.25">
      <c r="A70" s="163"/>
      <c r="B70" s="170"/>
      <c r="C70" s="173"/>
      <c r="D70" s="170"/>
      <c r="E70" s="170"/>
      <c r="F70" s="170"/>
      <c r="G70" s="173"/>
      <c r="H70" s="170"/>
      <c r="I70" s="51" t="s">
        <v>252</v>
      </c>
      <c r="J70" s="52" t="s">
        <v>147</v>
      </c>
      <c r="K70" s="51"/>
      <c r="L70" s="52"/>
      <c r="M70" s="173"/>
      <c r="N70" s="135">
        <v>1834741.34</v>
      </c>
      <c r="O70" s="135">
        <v>0</v>
      </c>
      <c r="P70" s="135">
        <v>1834741.34</v>
      </c>
      <c r="Q70" s="135">
        <v>0</v>
      </c>
      <c r="R70" s="56" t="s">
        <v>253</v>
      </c>
      <c r="S70" s="55" t="s">
        <v>55</v>
      </c>
      <c r="T70" s="55" t="s">
        <v>56</v>
      </c>
      <c r="U70" s="55">
        <v>9</v>
      </c>
      <c r="V70" s="55" t="s">
        <v>56</v>
      </c>
      <c r="W70" s="55" t="s">
        <v>56</v>
      </c>
      <c r="X70" s="55" t="s">
        <v>56</v>
      </c>
      <c r="Y70" s="61" t="s">
        <v>53</v>
      </c>
      <c r="Z70" s="160"/>
    </row>
    <row r="71" spans="1:26" s="68" customFormat="1" ht="89.25" x14ac:dyDescent="0.25">
      <c r="A71" s="163"/>
      <c r="B71" s="170"/>
      <c r="C71" s="173"/>
      <c r="D71" s="170"/>
      <c r="E71" s="170"/>
      <c r="F71" s="170"/>
      <c r="G71" s="173"/>
      <c r="H71" s="170"/>
      <c r="I71" s="51" t="s">
        <v>254</v>
      </c>
      <c r="J71" s="52" t="s">
        <v>147</v>
      </c>
      <c r="K71" s="51"/>
      <c r="L71" s="52"/>
      <c r="M71" s="173"/>
      <c r="N71" s="135">
        <v>1940753.74</v>
      </c>
      <c r="O71" s="135">
        <v>0</v>
      </c>
      <c r="P71" s="135">
        <v>1940753.74</v>
      </c>
      <c r="Q71" s="135">
        <v>0</v>
      </c>
      <c r="R71" s="56" t="s">
        <v>255</v>
      </c>
      <c r="S71" s="55" t="s">
        <v>55</v>
      </c>
      <c r="T71" s="55" t="s">
        <v>56</v>
      </c>
      <c r="U71" s="55">
        <v>3</v>
      </c>
      <c r="V71" s="55" t="s">
        <v>56</v>
      </c>
      <c r="W71" s="55" t="s">
        <v>56</v>
      </c>
      <c r="X71" s="55" t="s">
        <v>56</v>
      </c>
      <c r="Y71" s="61" t="s">
        <v>53</v>
      </c>
      <c r="Z71" s="160"/>
    </row>
    <row r="72" spans="1:26" s="68" customFormat="1" ht="89.25" x14ac:dyDescent="0.25">
      <c r="A72" s="163"/>
      <c r="B72" s="170"/>
      <c r="C72" s="173"/>
      <c r="D72" s="170"/>
      <c r="E72" s="170"/>
      <c r="F72" s="170"/>
      <c r="G72" s="173"/>
      <c r="H72" s="170"/>
      <c r="I72" s="51" t="s">
        <v>256</v>
      </c>
      <c r="J72" s="52" t="s">
        <v>257</v>
      </c>
      <c r="K72" s="51"/>
      <c r="L72" s="52"/>
      <c r="M72" s="173"/>
      <c r="N72" s="135">
        <v>733252.83</v>
      </c>
      <c r="O72" s="135">
        <v>0</v>
      </c>
      <c r="P72" s="135">
        <v>733252.83</v>
      </c>
      <c r="Q72" s="135">
        <v>0</v>
      </c>
      <c r="R72" s="56" t="s">
        <v>255</v>
      </c>
      <c r="S72" s="55" t="s">
        <v>55</v>
      </c>
      <c r="T72" s="55" t="s">
        <v>55</v>
      </c>
      <c r="U72" s="55">
        <v>0</v>
      </c>
      <c r="V72" s="55" t="s">
        <v>56</v>
      </c>
      <c r="W72" s="55" t="s">
        <v>56</v>
      </c>
      <c r="X72" s="55" t="s">
        <v>56</v>
      </c>
      <c r="Y72" s="61" t="s">
        <v>53</v>
      </c>
      <c r="Z72" s="160"/>
    </row>
    <row r="73" spans="1:26" s="68" customFormat="1" ht="102" x14ac:dyDescent="0.25">
      <c r="A73" s="164"/>
      <c r="B73" s="171"/>
      <c r="C73" s="174"/>
      <c r="D73" s="171"/>
      <c r="E73" s="171"/>
      <c r="F73" s="171"/>
      <c r="G73" s="174"/>
      <c r="H73" s="171"/>
      <c r="I73" s="51" t="s">
        <v>258</v>
      </c>
      <c r="J73" s="52" t="s">
        <v>248</v>
      </c>
      <c r="K73" s="51"/>
      <c r="L73" s="52"/>
      <c r="M73" s="174"/>
      <c r="N73" s="135">
        <v>1890138</v>
      </c>
      <c r="O73" s="135">
        <v>0</v>
      </c>
      <c r="P73" s="135">
        <v>1890138</v>
      </c>
      <c r="Q73" s="135">
        <v>0</v>
      </c>
      <c r="R73" s="56" t="s">
        <v>226</v>
      </c>
      <c r="S73" s="55" t="s">
        <v>55</v>
      </c>
      <c r="T73" s="55" t="s">
        <v>56</v>
      </c>
      <c r="U73" s="55">
        <v>7</v>
      </c>
      <c r="V73" s="55" t="s">
        <v>56</v>
      </c>
      <c r="W73" s="55" t="s">
        <v>56</v>
      </c>
      <c r="X73" s="55" t="s">
        <v>56</v>
      </c>
      <c r="Y73" s="61" t="s">
        <v>53</v>
      </c>
      <c r="Z73" s="161"/>
    </row>
    <row r="74" spans="1:26" s="68" customFormat="1" ht="144" customHeight="1" x14ac:dyDescent="0.25">
      <c r="A74" s="51" t="s">
        <v>60</v>
      </c>
      <c r="B74" s="51" t="s">
        <v>58</v>
      </c>
      <c r="C74" s="51" t="s">
        <v>61</v>
      </c>
      <c r="D74" s="51" t="s">
        <v>55</v>
      </c>
      <c r="E74" s="51" t="s">
        <v>311</v>
      </c>
      <c r="F74" s="51" t="s">
        <v>312</v>
      </c>
      <c r="G74" s="51" t="s">
        <v>62</v>
      </c>
      <c r="H74" s="51" t="s">
        <v>59</v>
      </c>
      <c r="I74" s="51" t="s">
        <v>311</v>
      </c>
      <c r="J74" s="51" t="s">
        <v>311</v>
      </c>
      <c r="K74" s="51" t="s">
        <v>311</v>
      </c>
      <c r="L74" s="51" t="s">
        <v>311</v>
      </c>
      <c r="M74" s="136" t="s">
        <v>63</v>
      </c>
      <c r="N74" s="135">
        <v>8273076.29</v>
      </c>
      <c r="O74" s="135">
        <v>3029.03</v>
      </c>
      <c r="P74" s="135">
        <v>273076.28999999998</v>
      </c>
      <c r="Q74" s="135">
        <v>3029.03</v>
      </c>
      <c r="R74" s="56" t="s">
        <v>64</v>
      </c>
      <c r="S74" s="55" t="s">
        <v>56</v>
      </c>
      <c r="T74" s="55" t="s">
        <v>55</v>
      </c>
      <c r="U74" s="55" t="s">
        <v>313</v>
      </c>
      <c r="V74" s="55" t="s">
        <v>55</v>
      </c>
      <c r="W74" s="55" t="s">
        <v>55</v>
      </c>
      <c r="X74" s="55" t="s">
        <v>56</v>
      </c>
      <c r="Y74" s="55" t="s">
        <v>53</v>
      </c>
      <c r="Z74" s="88" t="s">
        <v>320</v>
      </c>
    </row>
    <row r="75" spans="1:26" s="68" customFormat="1" ht="91.5" customHeight="1" x14ac:dyDescent="0.25">
      <c r="A75" s="178" t="s">
        <v>144</v>
      </c>
      <c r="B75" s="183" t="s">
        <v>81</v>
      </c>
      <c r="C75" s="179" t="s">
        <v>61</v>
      </c>
      <c r="D75" s="183" t="s">
        <v>55</v>
      </c>
      <c r="E75" s="182"/>
      <c r="F75" s="182"/>
      <c r="G75" s="177" t="s">
        <v>146</v>
      </c>
      <c r="H75" s="178" t="s">
        <v>147</v>
      </c>
      <c r="I75" s="51"/>
      <c r="J75" s="51"/>
      <c r="K75" s="51"/>
      <c r="L75" s="51"/>
      <c r="M75" s="177" t="s">
        <v>322</v>
      </c>
      <c r="N75" s="135">
        <f>SUM(N76:N92)</f>
        <v>5758271.9500000002</v>
      </c>
      <c r="O75" s="135">
        <f t="shared" ref="O75:Q75" si="4">SUM(O76:O92)</f>
        <v>711696.53</v>
      </c>
      <c r="P75" s="135">
        <f t="shared" si="4"/>
        <v>5758271.9500000002</v>
      </c>
      <c r="Q75" s="135">
        <f t="shared" si="4"/>
        <v>711696.53</v>
      </c>
      <c r="R75" s="177" t="s">
        <v>323</v>
      </c>
      <c r="S75" s="137" t="s">
        <v>55</v>
      </c>
      <c r="T75" s="137" t="s">
        <v>55</v>
      </c>
      <c r="U75" s="137">
        <v>0</v>
      </c>
      <c r="V75" s="137" t="s">
        <v>55</v>
      </c>
      <c r="W75" s="137" t="s">
        <v>56</v>
      </c>
      <c r="X75" s="178" t="s">
        <v>152</v>
      </c>
      <c r="Y75" s="55" t="s">
        <v>53</v>
      </c>
      <c r="Z75" s="179" t="s">
        <v>193</v>
      </c>
    </row>
    <row r="76" spans="1:26" s="68" customFormat="1" ht="38.25" customHeight="1" x14ac:dyDescent="0.25">
      <c r="A76" s="178"/>
      <c r="B76" s="184"/>
      <c r="C76" s="180"/>
      <c r="D76" s="184"/>
      <c r="E76" s="182"/>
      <c r="F76" s="182"/>
      <c r="G76" s="177"/>
      <c r="H76" s="178"/>
      <c r="I76" s="138" t="s">
        <v>223</v>
      </c>
      <c r="J76" s="138" t="s">
        <v>59</v>
      </c>
      <c r="K76" s="138"/>
      <c r="L76" s="139"/>
      <c r="M76" s="177"/>
      <c r="N76" s="128">
        <v>909795.67</v>
      </c>
      <c r="O76" s="128">
        <v>112446.65</v>
      </c>
      <c r="P76" s="128">
        <f>N76</f>
        <v>909795.67</v>
      </c>
      <c r="Q76" s="128">
        <f>O76</f>
        <v>112446.65</v>
      </c>
      <c r="R76" s="177"/>
      <c r="S76" s="137" t="s">
        <v>55</v>
      </c>
      <c r="T76" s="137" t="s">
        <v>55</v>
      </c>
      <c r="U76" s="137">
        <v>0</v>
      </c>
      <c r="V76" s="137" t="s">
        <v>55</v>
      </c>
      <c r="W76" s="137" t="s">
        <v>56</v>
      </c>
      <c r="X76" s="178"/>
      <c r="Y76" s="137" t="s">
        <v>53</v>
      </c>
      <c r="Z76" s="180"/>
    </row>
    <row r="77" spans="1:26" s="68" customFormat="1" ht="51" x14ac:dyDescent="0.25">
      <c r="A77" s="178"/>
      <c r="B77" s="184"/>
      <c r="C77" s="180"/>
      <c r="D77" s="184"/>
      <c r="E77" s="182"/>
      <c r="F77" s="182"/>
      <c r="G77" s="177"/>
      <c r="H77" s="178"/>
      <c r="I77" s="138" t="s">
        <v>324</v>
      </c>
      <c r="J77" s="138" t="s">
        <v>325</v>
      </c>
      <c r="K77" s="138"/>
      <c r="L77" s="138"/>
      <c r="M77" s="177"/>
      <c r="N77" s="129">
        <v>203432.57</v>
      </c>
      <c r="O77" s="129">
        <v>25143.35</v>
      </c>
      <c r="P77" s="128">
        <v>203432.57</v>
      </c>
      <c r="Q77" s="128">
        <v>25143.35</v>
      </c>
      <c r="R77" s="177"/>
      <c r="S77" s="137" t="s">
        <v>55</v>
      </c>
      <c r="T77" s="137" t="s">
        <v>55</v>
      </c>
      <c r="U77" s="137">
        <v>0</v>
      </c>
      <c r="V77" s="137" t="s">
        <v>55</v>
      </c>
      <c r="W77" s="137" t="s">
        <v>56</v>
      </c>
      <c r="X77" s="178"/>
      <c r="Y77" s="137" t="s">
        <v>53</v>
      </c>
      <c r="Z77" s="180"/>
    </row>
    <row r="78" spans="1:26" s="68" customFormat="1" ht="25.5" x14ac:dyDescent="0.25">
      <c r="A78" s="178"/>
      <c r="B78" s="184"/>
      <c r="C78" s="180"/>
      <c r="D78" s="184"/>
      <c r="E78" s="182"/>
      <c r="F78" s="182"/>
      <c r="G78" s="177"/>
      <c r="H78" s="178"/>
      <c r="I78" s="138" t="s">
        <v>326</v>
      </c>
      <c r="J78" s="138" t="s">
        <v>189</v>
      </c>
      <c r="K78" s="138"/>
      <c r="L78" s="138"/>
      <c r="M78" s="177"/>
      <c r="N78" s="129">
        <v>259941.61</v>
      </c>
      <c r="O78" s="129">
        <v>32127.62</v>
      </c>
      <c r="P78" s="128">
        <v>259941.61</v>
      </c>
      <c r="Q78" s="128">
        <v>32127.62</v>
      </c>
      <c r="R78" s="177"/>
      <c r="S78" s="137"/>
      <c r="T78" s="137"/>
      <c r="U78" s="137"/>
      <c r="V78" s="137"/>
      <c r="W78" s="137"/>
      <c r="X78" s="178"/>
      <c r="Y78" s="137"/>
      <c r="Z78" s="180"/>
    </row>
    <row r="79" spans="1:26" s="68" customFormat="1" ht="38.25" x14ac:dyDescent="0.25">
      <c r="A79" s="178"/>
      <c r="B79" s="184"/>
      <c r="C79" s="180"/>
      <c r="D79" s="184"/>
      <c r="E79" s="182"/>
      <c r="F79" s="182"/>
      <c r="G79" s="177"/>
      <c r="H79" s="178"/>
      <c r="I79" s="138" t="s">
        <v>327</v>
      </c>
      <c r="J79" s="138" t="s">
        <v>328</v>
      </c>
      <c r="K79" s="138"/>
      <c r="L79" s="138"/>
      <c r="M79" s="177"/>
      <c r="N79" s="129">
        <v>367308.81</v>
      </c>
      <c r="O79" s="129">
        <v>45397.72</v>
      </c>
      <c r="P79" s="128">
        <f t="shared" ref="P79:Q92" si="5">N79</f>
        <v>367308.81</v>
      </c>
      <c r="Q79" s="128">
        <f t="shared" si="5"/>
        <v>45397.72</v>
      </c>
      <c r="R79" s="177"/>
      <c r="S79" s="137" t="s">
        <v>55</v>
      </c>
      <c r="T79" s="137" t="s">
        <v>55</v>
      </c>
      <c r="U79" s="137">
        <v>0</v>
      </c>
      <c r="V79" s="137" t="s">
        <v>55</v>
      </c>
      <c r="W79" s="137" t="s">
        <v>56</v>
      </c>
      <c r="X79" s="178"/>
      <c r="Y79" s="137" t="s">
        <v>53</v>
      </c>
      <c r="Z79" s="180"/>
    </row>
    <row r="80" spans="1:26" s="68" customFormat="1" ht="25.5" x14ac:dyDescent="0.25">
      <c r="A80" s="178"/>
      <c r="B80" s="184"/>
      <c r="C80" s="180"/>
      <c r="D80" s="184"/>
      <c r="E80" s="182"/>
      <c r="F80" s="182"/>
      <c r="G80" s="177"/>
      <c r="H80" s="178"/>
      <c r="I80" s="138" t="s">
        <v>329</v>
      </c>
      <c r="J80" s="138" t="s">
        <v>330</v>
      </c>
      <c r="K80" s="138"/>
      <c r="L80" s="138"/>
      <c r="M80" s="177"/>
      <c r="N80" s="129">
        <v>237338</v>
      </c>
      <c r="O80" s="129">
        <v>29333.91</v>
      </c>
      <c r="P80" s="128">
        <f t="shared" si="5"/>
        <v>237338</v>
      </c>
      <c r="Q80" s="128">
        <f t="shared" si="5"/>
        <v>29333.91</v>
      </c>
      <c r="R80" s="177"/>
      <c r="S80" s="137" t="s">
        <v>55</v>
      </c>
      <c r="T80" s="137" t="s">
        <v>55</v>
      </c>
      <c r="U80" s="137">
        <v>0</v>
      </c>
      <c r="V80" s="137" t="s">
        <v>55</v>
      </c>
      <c r="W80" s="137" t="s">
        <v>56</v>
      </c>
      <c r="X80" s="178"/>
      <c r="Y80" s="137" t="s">
        <v>53</v>
      </c>
      <c r="Z80" s="180"/>
    </row>
    <row r="81" spans="1:26" s="68" customFormat="1" ht="38.25" x14ac:dyDescent="0.25">
      <c r="A81" s="178"/>
      <c r="B81" s="184"/>
      <c r="C81" s="180"/>
      <c r="D81" s="184"/>
      <c r="E81" s="182"/>
      <c r="F81" s="182"/>
      <c r="G81" s="177"/>
      <c r="H81" s="178"/>
      <c r="I81" s="138" t="s">
        <v>331</v>
      </c>
      <c r="J81" s="138" t="s">
        <v>332</v>
      </c>
      <c r="K81" s="138"/>
      <c r="L81" s="138"/>
      <c r="M81" s="177"/>
      <c r="N81" s="129">
        <v>124319.91</v>
      </c>
      <c r="O81" s="129">
        <v>15365.38</v>
      </c>
      <c r="P81" s="128">
        <f t="shared" si="5"/>
        <v>124319.91</v>
      </c>
      <c r="Q81" s="128">
        <f t="shared" si="5"/>
        <v>15365.38</v>
      </c>
      <c r="R81" s="177"/>
      <c r="S81" s="137" t="s">
        <v>55</v>
      </c>
      <c r="T81" s="137" t="s">
        <v>55</v>
      </c>
      <c r="U81" s="137">
        <v>0</v>
      </c>
      <c r="V81" s="137" t="s">
        <v>55</v>
      </c>
      <c r="W81" s="137" t="s">
        <v>56</v>
      </c>
      <c r="X81" s="178"/>
      <c r="Y81" s="137" t="s">
        <v>53</v>
      </c>
      <c r="Z81" s="180"/>
    </row>
    <row r="82" spans="1:26" s="68" customFormat="1" ht="38.25" x14ac:dyDescent="0.25">
      <c r="A82" s="178"/>
      <c r="B82" s="184"/>
      <c r="C82" s="180"/>
      <c r="D82" s="184"/>
      <c r="E82" s="182"/>
      <c r="F82" s="182"/>
      <c r="G82" s="177"/>
      <c r="H82" s="178"/>
      <c r="I82" s="138" t="s">
        <v>333</v>
      </c>
      <c r="J82" s="138" t="s">
        <v>334</v>
      </c>
      <c r="K82" s="138"/>
      <c r="L82" s="138"/>
      <c r="M82" s="177"/>
      <c r="N82" s="129">
        <v>485977.81</v>
      </c>
      <c r="O82" s="128">
        <v>60064.67</v>
      </c>
      <c r="P82" s="128">
        <f t="shared" si="5"/>
        <v>485977.81</v>
      </c>
      <c r="Q82" s="128">
        <f t="shared" si="5"/>
        <v>60064.67</v>
      </c>
      <c r="R82" s="177"/>
      <c r="S82" s="137" t="s">
        <v>55</v>
      </c>
      <c r="T82" s="137" t="s">
        <v>55</v>
      </c>
      <c r="U82" s="137">
        <v>0</v>
      </c>
      <c r="V82" s="137" t="s">
        <v>55</v>
      </c>
      <c r="W82" s="137" t="s">
        <v>56</v>
      </c>
      <c r="X82" s="178"/>
      <c r="Y82" s="137" t="s">
        <v>53</v>
      </c>
      <c r="Z82" s="180"/>
    </row>
    <row r="83" spans="1:26" s="68" customFormat="1" ht="63.75" x14ac:dyDescent="0.25">
      <c r="A83" s="178"/>
      <c r="B83" s="184"/>
      <c r="C83" s="180"/>
      <c r="D83" s="184"/>
      <c r="E83" s="182"/>
      <c r="F83" s="182"/>
      <c r="G83" s="177"/>
      <c r="H83" s="178"/>
      <c r="I83" s="138" t="s">
        <v>335</v>
      </c>
      <c r="J83" s="138" t="s">
        <v>351</v>
      </c>
      <c r="K83" s="138"/>
      <c r="L83" s="138"/>
      <c r="M83" s="177"/>
      <c r="N83" s="128">
        <v>384261.52</v>
      </c>
      <c r="O83" s="128">
        <v>47493</v>
      </c>
      <c r="P83" s="128">
        <f t="shared" si="5"/>
        <v>384261.52</v>
      </c>
      <c r="Q83" s="128">
        <f t="shared" si="5"/>
        <v>47493</v>
      </c>
      <c r="R83" s="177"/>
      <c r="S83" s="137" t="s">
        <v>55</v>
      </c>
      <c r="T83" s="137" t="s">
        <v>55</v>
      </c>
      <c r="U83" s="137">
        <v>0</v>
      </c>
      <c r="V83" s="137" t="s">
        <v>55</v>
      </c>
      <c r="W83" s="137" t="s">
        <v>56</v>
      </c>
      <c r="X83" s="178"/>
      <c r="Y83" s="137" t="s">
        <v>53</v>
      </c>
      <c r="Z83" s="180"/>
    </row>
    <row r="84" spans="1:26" s="68" customFormat="1" ht="38.25" x14ac:dyDescent="0.25">
      <c r="A84" s="178"/>
      <c r="B84" s="184"/>
      <c r="C84" s="180"/>
      <c r="D84" s="184"/>
      <c r="E84" s="182"/>
      <c r="F84" s="182"/>
      <c r="G84" s="177"/>
      <c r="H84" s="178"/>
      <c r="I84" s="138" t="s">
        <v>336</v>
      </c>
      <c r="J84" s="138" t="s">
        <v>350</v>
      </c>
      <c r="K84" s="138"/>
      <c r="L84" s="138"/>
      <c r="M84" s="177"/>
      <c r="N84" s="128">
        <v>124319.91</v>
      </c>
      <c r="O84" s="128">
        <v>15365.38</v>
      </c>
      <c r="P84" s="128">
        <f t="shared" si="5"/>
        <v>124319.91</v>
      </c>
      <c r="Q84" s="128">
        <f t="shared" si="5"/>
        <v>15365.38</v>
      </c>
      <c r="R84" s="177"/>
      <c r="S84" s="137" t="s">
        <v>55</v>
      </c>
      <c r="T84" s="137" t="s">
        <v>55</v>
      </c>
      <c r="U84" s="137">
        <v>0</v>
      </c>
      <c r="V84" s="137" t="s">
        <v>55</v>
      </c>
      <c r="W84" s="137" t="s">
        <v>56</v>
      </c>
      <c r="X84" s="178"/>
      <c r="Y84" s="137" t="s">
        <v>53</v>
      </c>
      <c r="Z84" s="180"/>
    </row>
    <row r="85" spans="1:26" s="68" customFormat="1" ht="40.5" customHeight="1" x14ac:dyDescent="0.25">
      <c r="A85" s="178"/>
      <c r="B85" s="184"/>
      <c r="C85" s="180"/>
      <c r="D85" s="184"/>
      <c r="E85" s="182"/>
      <c r="F85" s="182"/>
      <c r="G85" s="177"/>
      <c r="H85" s="178"/>
      <c r="I85" s="138" t="s">
        <v>337</v>
      </c>
      <c r="J85" s="138" t="s">
        <v>352</v>
      </c>
      <c r="K85" s="138"/>
      <c r="L85" s="138"/>
      <c r="M85" s="177"/>
      <c r="N85" s="128">
        <v>615948.62</v>
      </c>
      <c r="O85" s="128">
        <v>76128.479999999996</v>
      </c>
      <c r="P85" s="128">
        <f t="shared" si="5"/>
        <v>615948.62</v>
      </c>
      <c r="Q85" s="128">
        <f t="shared" si="5"/>
        <v>76128.479999999996</v>
      </c>
      <c r="R85" s="177"/>
      <c r="S85" s="137" t="s">
        <v>55</v>
      </c>
      <c r="T85" s="137" t="s">
        <v>55</v>
      </c>
      <c r="U85" s="137">
        <v>0</v>
      </c>
      <c r="V85" s="137" t="s">
        <v>55</v>
      </c>
      <c r="W85" s="137" t="s">
        <v>56</v>
      </c>
      <c r="X85" s="178"/>
      <c r="Y85" s="137"/>
      <c r="Z85" s="180"/>
    </row>
    <row r="86" spans="1:26" s="68" customFormat="1" ht="45" customHeight="1" x14ac:dyDescent="0.25">
      <c r="A86" s="178"/>
      <c r="B86" s="184"/>
      <c r="C86" s="180"/>
      <c r="D86" s="184"/>
      <c r="E86" s="182"/>
      <c r="F86" s="182"/>
      <c r="G86" s="177"/>
      <c r="H86" s="178"/>
      <c r="I86" s="138" t="s">
        <v>338</v>
      </c>
      <c r="J86" s="138" t="s">
        <v>339</v>
      </c>
      <c r="K86" s="138"/>
      <c r="L86" s="138"/>
      <c r="M86" s="177"/>
      <c r="N86" s="128">
        <v>604646.80000000005</v>
      </c>
      <c r="O86" s="128">
        <v>74731.63</v>
      </c>
      <c r="P86" s="128">
        <f t="shared" si="5"/>
        <v>604646.80000000005</v>
      </c>
      <c r="Q86" s="128">
        <f t="shared" si="5"/>
        <v>74731.63</v>
      </c>
      <c r="R86" s="177"/>
      <c r="S86" s="137" t="s">
        <v>55</v>
      </c>
      <c r="T86" s="137" t="s">
        <v>55</v>
      </c>
      <c r="U86" s="137">
        <v>0</v>
      </c>
      <c r="V86" s="137" t="s">
        <v>55</v>
      </c>
      <c r="W86" s="137" t="s">
        <v>56</v>
      </c>
      <c r="X86" s="178"/>
      <c r="Y86" s="137"/>
      <c r="Z86" s="180"/>
    </row>
    <row r="87" spans="1:26" s="68" customFormat="1" ht="45.75" customHeight="1" x14ac:dyDescent="0.25">
      <c r="A87" s="178"/>
      <c r="B87" s="184"/>
      <c r="C87" s="180"/>
      <c r="D87" s="184"/>
      <c r="E87" s="182"/>
      <c r="F87" s="182"/>
      <c r="G87" s="177"/>
      <c r="H87" s="178"/>
      <c r="I87" s="138" t="s">
        <v>340</v>
      </c>
      <c r="J87" s="138" t="s">
        <v>341</v>
      </c>
      <c r="K87" s="138"/>
      <c r="L87" s="138"/>
      <c r="M87" s="177"/>
      <c r="N87" s="128">
        <v>186479.86</v>
      </c>
      <c r="O87" s="128">
        <v>23048.07</v>
      </c>
      <c r="P87" s="128">
        <f t="shared" si="5"/>
        <v>186479.86</v>
      </c>
      <c r="Q87" s="128">
        <f t="shared" si="5"/>
        <v>23048.07</v>
      </c>
      <c r="R87" s="177"/>
      <c r="S87" s="137" t="s">
        <v>55</v>
      </c>
      <c r="T87" s="137" t="s">
        <v>55</v>
      </c>
      <c r="U87" s="137">
        <v>0</v>
      </c>
      <c r="V87" s="137" t="s">
        <v>55</v>
      </c>
      <c r="W87" s="137" t="s">
        <v>56</v>
      </c>
      <c r="X87" s="178"/>
      <c r="Y87" s="137"/>
      <c r="Z87" s="180"/>
    </row>
    <row r="88" spans="1:26" s="68" customFormat="1" ht="51" x14ac:dyDescent="0.25">
      <c r="A88" s="178"/>
      <c r="B88" s="184"/>
      <c r="C88" s="180"/>
      <c r="D88" s="184"/>
      <c r="E88" s="182"/>
      <c r="F88" s="182"/>
      <c r="G88" s="177"/>
      <c r="H88" s="178"/>
      <c r="I88" s="138" t="s">
        <v>342</v>
      </c>
      <c r="J88" s="138" t="s">
        <v>343</v>
      </c>
      <c r="K88" s="138"/>
      <c r="L88" s="138"/>
      <c r="M88" s="177"/>
      <c r="N88" s="128">
        <v>474676</v>
      </c>
      <c r="O88" s="128">
        <v>58667.82</v>
      </c>
      <c r="P88" s="128">
        <f t="shared" si="5"/>
        <v>474676</v>
      </c>
      <c r="Q88" s="128">
        <f t="shared" si="5"/>
        <v>58667.82</v>
      </c>
      <c r="R88" s="177"/>
      <c r="S88" s="137" t="s">
        <v>55</v>
      </c>
      <c r="T88" s="137" t="s">
        <v>55</v>
      </c>
      <c r="U88" s="137">
        <v>0</v>
      </c>
      <c r="V88" s="137" t="s">
        <v>55</v>
      </c>
      <c r="W88" s="137" t="s">
        <v>56</v>
      </c>
      <c r="X88" s="178"/>
      <c r="Y88" s="137"/>
      <c r="Z88" s="180"/>
    </row>
    <row r="89" spans="1:26" s="68" customFormat="1" ht="25.5" x14ac:dyDescent="0.25">
      <c r="A89" s="178"/>
      <c r="B89" s="184"/>
      <c r="C89" s="180"/>
      <c r="D89" s="184"/>
      <c r="E89" s="182"/>
      <c r="F89" s="182"/>
      <c r="G89" s="177"/>
      <c r="H89" s="178"/>
      <c r="I89" s="138" t="s">
        <v>344</v>
      </c>
      <c r="J89" s="138" t="s">
        <v>345</v>
      </c>
      <c r="K89" s="138"/>
      <c r="L89" s="138"/>
      <c r="M89" s="177"/>
      <c r="N89" s="128">
        <v>129970.81</v>
      </c>
      <c r="O89" s="128">
        <v>16063.81</v>
      </c>
      <c r="P89" s="128">
        <f t="shared" si="5"/>
        <v>129970.81</v>
      </c>
      <c r="Q89" s="128">
        <f t="shared" si="5"/>
        <v>16063.81</v>
      </c>
      <c r="R89" s="177"/>
      <c r="S89" s="137" t="s">
        <v>55</v>
      </c>
      <c r="T89" s="137" t="s">
        <v>55</v>
      </c>
      <c r="U89" s="137">
        <v>0</v>
      </c>
      <c r="V89" s="137" t="s">
        <v>55</v>
      </c>
      <c r="W89" s="137" t="s">
        <v>56</v>
      </c>
      <c r="X89" s="178"/>
      <c r="Y89" s="137"/>
      <c r="Z89" s="180"/>
    </row>
    <row r="90" spans="1:26" s="68" customFormat="1" ht="58.5" customHeight="1" x14ac:dyDescent="0.25">
      <c r="A90" s="178"/>
      <c r="B90" s="184"/>
      <c r="C90" s="180"/>
      <c r="D90" s="184"/>
      <c r="E90" s="182"/>
      <c r="F90" s="182"/>
      <c r="G90" s="177"/>
      <c r="H90" s="178"/>
      <c r="I90" s="138" t="s">
        <v>346</v>
      </c>
      <c r="J90" s="138" t="s">
        <v>257</v>
      </c>
      <c r="K90" s="138"/>
      <c r="L90" s="138"/>
      <c r="M90" s="177"/>
      <c r="N90" s="128">
        <v>333403.38</v>
      </c>
      <c r="O90" s="128">
        <v>41207.160000000003</v>
      </c>
      <c r="P90" s="128">
        <f t="shared" si="5"/>
        <v>333403.38</v>
      </c>
      <c r="Q90" s="128">
        <f t="shared" si="5"/>
        <v>41207.160000000003</v>
      </c>
      <c r="R90" s="177"/>
      <c r="S90" s="137" t="s">
        <v>55</v>
      </c>
      <c r="T90" s="137" t="s">
        <v>55</v>
      </c>
      <c r="U90" s="137">
        <v>0</v>
      </c>
      <c r="V90" s="137" t="s">
        <v>55</v>
      </c>
      <c r="W90" s="137" t="s">
        <v>56</v>
      </c>
      <c r="X90" s="178"/>
      <c r="Y90" s="137"/>
      <c r="Z90" s="180"/>
    </row>
    <row r="91" spans="1:26" s="68" customFormat="1" ht="84" customHeight="1" x14ac:dyDescent="0.25">
      <c r="A91" s="178"/>
      <c r="B91" s="184"/>
      <c r="C91" s="180"/>
      <c r="D91" s="184"/>
      <c r="E91" s="182"/>
      <c r="F91" s="182"/>
      <c r="G91" s="177"/>
      <c r="H91" s="178"/>
      <c r="I91" s="138" t="s">
        <v>347</v>
      </c>
      <c r="J91" s="138" t="s">
        <v>348</v>
      </c>
      <c r="K91" s="138"/>
      <c r="L91" s="138"/>
      <c r="M91" s="177"/>
      <c r="N91" s="128">
        <v>231687.1</v>
      </c>
      <c r="O91" s="128">
        <v>28635.48</v>
      </c>
      <c r="P91" s="128">
        <f t="shared" si="5"/>
        <v>231687.1</v>
      </c>
      <c r="Q91" s="128">
        <f t="shared" si="5"/>
        <v>28635.48</v>
      </c>
      <c r="R91" s="177"/>
      <c r="S91" s="137" t="s">
        <v>55</v>
      </c>
      <c r="T91" s="137" t="s">
        <v>55</v>
      </c>
      <c r="U91" s="137">
        <v>0</v>
      </c>
      <c r="V91" s="137" t="s">
        <v>55</v>
      </c>
      <c r="W91" s="137" t="s">
        <v>56</v>
      </c>
      <c r="X91" s="178"/>
      <c r="Y91" s="137"/>
      <c r="Z91" s="180"/>
    </row>
    <row r="92" spans="1:26" s="68" customFormat="1" ht="59.25" customHeight="1" x14ac:dyDescent="0.25">
      <c r="A92" s="178"/>
      <c r="B92" s="185"/>
      <c r="C92" s="181"/>
      <c r="D92" s="185"/>
      <c r="E92" s="182"/>
      <c r="F92" s="182"/>
      <c r="G92" s="177"/>
      <c r="H92" s="178"/>
      <c r="I92" s="138" t="s">
        <v>349</v>
      </c>
      <c r="J92" s="138" t="s">
        <v>245</v>
      </c>
      <c r="K92" s="138"/>
      <c r="L92" s="138"/>
      <c r="M92" s="177"/>
      <c r="N92" s="128">
        <v>84763.57</v>
      </c>
      <c r="O92" s="128">
        <v>10476.4</v>
      </c>
      <c r="P92" s="128">
        <f t="shared" si="5"/>
        <v>84763.57</v>
      </c>
      <c r="Q92" s="128">
        <f t="shared" si="5"/>
        <v>10476.4</v>
      </c>
      <c r="R92" s="177"/>
      <c r="S92" s="137" t="s">
        <v>55</v>
      </c>
      <c r="T92" s="137" t="s">
        <v>55</v>
      </c>
      <c r="U92" s="137">
        <v>0</v>
      </c>
      <c r="V92" s="137" t="s">
        <v>55</v>
      </c>
      <c r="W92" s="137" t="s">
        <v>56</v>
      </c>
      <c r="X92" s="178"/>
      <c r="Y92" s="137"/>
      <c r="Z92" s="181"/>
    </row>
    <row r="93" spans="1:26" x14ac:dyDescent="0.25">
      <c r="N93" s="86"/>
      <c r="O93" s="86"/>
      <c r="P93" s="86"/>
      <c r="Q93" s="86"/>
    </row>
  </sheetData>
  <mergeCells count="63">
    <mergeCell ref="F75:F92"/>
    <mergeCell ref="E75:E92"/>
    <mergeCell ref="A75:A92"/>
    <mergeCell ref="B75:B92"/>
    <mergeCell ref="C75:C92"/>
    <mergeCell ref="D75:D92"/>
    <mergeCell ref="M75:M92"/>
    <mergeCell ref="R75:R92"/>
    <mergeCell ref="X75:X92"/>
    <mergeCell ref="Z75:Z92"/>
    <mergeCell ref="G75:G92"/>
    <mergeCell ref="H75:H92"/>
    <mergeCell ref="F49:F73"/>
    <mergeCell ref="G49:G73"/>
    <mergeCell ref="H49:H73"/>
    <mergeCell ref="M49:M73"/>
    <mergeCell ref="Z49:Z73"/>
    <mergeCell ref="A49:A73"/>
    <mergeCell ref="B49:B73"/>
    <mergeCell ref="C49:C73"/>
    <mergeCell ref="D49:D73"/>
    <mergeCell ref="E49:E73"/>
    <mergeCell ref="M8:M39"/>
    <mergeCell ref="R8:R39"/>
    <mergeCell ref="Z8:Z39"/>
    <mergeCell ref="A40:A48"/>
    <mergeCell ref="B40:B48"/>
    <mergeCell ref="C40:C48"/>
    <mergeCell ref="D40:D48"/>
    <mergeCell ref="E40:E48"/>
    <mergeCell ref="F40:F48"/>
    <mergeCell ref="G40:G48"/>
    <mergeCell ref="H40:H48"/>
    <mergeCell ref="M40:M48"/>
    <mergeCell ref="R40:R48"/>
    <mergeCell ref="X40:X48"/>
    <mergeCell ref="Z40:Z48"/>
    <mergeCell ref="F8:F39"/>
    <mergeCell ref="G8:G39"/>
    <mergeCell ref="H8:H39"/>
    <mergeCell ref="I8:I39"/>
    <mergeCell ref="J8:J39"/>
    <mergeCell ref="A8:A39"/>
    <mergeCell ref="B8:B39"/>
    <mergeCell ref="C8:C39"/>
    <mergeCell ref="D8:D39"/>
    <mergeCell ref="E8:E39"/>
    <mergeCell ref="T5:U5"/>
    <mergeCell ref="I5:I6"/>
    <mergeCell ref="J5:J6"/>
    <mergeCell ref="K5:K6"/>
    <mergeCell ref="L5:L6"/>
    <mergeCell ref="M5:M6"/>
    <mergeCell ref="N5:O5"/>
    <mergeCell ref="P5:Q5"/>
    <mergeCell ref="F5:F6"/>
    <mergeCell ref="H5:H6"/>
    <mergeCell ref="G5:G6"/>
    <mergeCell ref="R5:R6"/>
    <mergeCell ref="A5:A6"/>
    <mergeCell ref="B5:B6"/>
    <mergeCell ref="C5:C6"/>
    <mergeCell ref="E5:E6"/>
  </mergeCells>
  <dataValidations count="2">
    <dataValidation type="list" allowBlank="1" showInputMessage="1" showErrorMessage="1" sqref="Y40:Y92" xr:uid="{00000000-0002-0000-0200-000000000000}">
      <formula1>$AD$1:$AD$3</formula1>
    </dataValidation>
    <dataValidation type="list" allowBlank="1" showErrorMessage="1" sqref="Y8:Y39" xr:uid="{00000000-0002-0000-0200-000001000000}">
      <formula1>$AD$1:$AD$3</formula1>
      <formula2>0</formula2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8"/>
  <sheetViews>
    <sheetView zoomScale="90" zoomScaleNormal="90" zoomScaleSheetLayoutView="90" workbookViewId="0"/>
  </sheetViews>
  <sheetFormatPr defaultRowHeight="15" x14ac:dyDescent="0.25"/>
  <cols>
    <col min="1" max="1" width="40.7109375" customWidth="1"/>
    <col min="2" max="2" width="66.7109375" customWidth="1"/>
    <col min="3" max="3" width="21.5703125" customWidth="1"/>
  </cols>
  <sheetData>
    <row r="1" spans="1:5" s="2" customFormat="1" ht="24.6" customHeight="1" x14ac:dyDescent="0.25">
      <c r="A1" s="1" t="s">
        <v>10</v>
      </c>
      <c r="B1" s="1" t="s">
        <v>14</v>
      </c>
      <c r="C1"/>
      <c r="D1"/>
      <c r="E1"/>
    </row>
    <row r="2" spans="1:5" x14ac:dyDescent="0.25">
      <c r="A2" s="32"/>
    </row>
    <row r="4" spans="1:5" ht="14.45" customHeight="1" x14ac:dyDescent="0.25">
      <c r="A4" s="1" t="s">
        <v>67</v>
      </c>
    </row>
    <row r="5" spans="1:5" ht="14.45" customHeight="1" x14ac:dyDescent="0.25"/>
    <row r="6" spans="1:5" ht="15.75" thickBot="1" x14ac:dyDescent="0.3"/>
    <row r="7" spans="1:5" x14ac:dyDescent="0.25">
      <c r="A7" s="186" t="s">
        <v>57</v>
      </c>
      <c r="B7" s="186" t="s">
        <v>260</v>
      </c>
    </row>
    <row r="8" spans="1:5" ht="15.75" thickBot="1" x14ac:dyDescent="0.3">
      <c r="A8" s="187"/>
      <c r="B8" s="187"/>
    </row>
    <row r="9" spans="1:5" ht="56.25" customHeight="1" x14ac:dyDescent="0.25">
      <c r="A9" s="49" t="s">
        <v>259</v>
      </c>
      <c r="B9" s="62" t="s">
        <v>65</v>
      </c>
    </row>
    <row r="10" spans="1:5" ht="43.5" customHeight="1" thickBot="1" x14ac:dyDescent="0.3">
      <c r="A10" s="63" t="s">
        <v>263</v>
      </c>
      <c r="B10" s="50"/>
    </row>
    <row r="12" spans="1:5" x14ac:dyDescent="0.25">
      <c r="A12" s="68"/>
      <c r="B12" s="68"/>
      <c r="C12" s="68"/>
    </row>
    <row r="13" spans="1:5" x14ac:dyDescent="0.25">
      <c r="A13" s="68"/>
      <c r="B13" s="68"/>
      <c r="C13" s="68"/>
    </row>
    <row r="14" spans="1:5" ht="60" x14ac:dyDescent="0.25">
      <c r="A14" s="81" t="s">
        <v>315</v>
      </c>
      <c r="B14" s="82" t="s">
        <v>316</v>
      </c>
      <c r="C14" s="68"/>
    </row>
    <row r="15" spans="1:5" x14ac:dyDescent="0.25">
      <c r="A15" s="68"/>
      <c r="B15" s="68"/>
      <c r="C15" s="68"/>
    </row>
    <row r="16" spans="1:5" ht="30" x14ac:dyDescent="0.25">
      <c r="A16" s="68"/>
      <c r="B16" s="64" t="s">
        <v>317</v>
      </c>
      <c r="C16" s="68"/>
    </row>
    <row r="17" spans="1:3" x14ac:dyDescent="0.25">
      <c r="A17" s="68"/>
      <c r="B17" s="68"/>
      <c r="C17" s="68"/>
    </row>
    <row r="18" spans="1:3" ht="285" x14ac:dyDescent="0.25">
      <c r="A18" s="68"/>
      <c r="B18" s="82" t="s">
        <v>318</v>
      </c>
      <c r="C18" s="68"/>
    </row>
  </sheetData>
  <mergeCells count="2">
    <mergeCell ref="A7:A8"/>
    <mergeCell ref="B7:B8"/>
  </mergeCells>
  <pageMargins left="0.7" right="0.7" top="0.75" bottom="0.75" header="0.3" footer="0.3"/>
  <pageSetup paperSize="9" scale="17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listy!$A$3:$A$5</xm:f>
          </x14:formula1>
          <xm:sqref>B9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F18"/>
  <sheetViews>
    <sheetView tabSelected="1" zoomScale="80" zoomScaleNormal="80" workbookViewId="0"/>
  </sheetViews>
  <sheetFormatPr defaultRowHeight="15" x14ac:dyDescent="0.25"/>
  <cols>
    <col min="1" max="1" width="72.7109375" customWidth="1"/>
    <col min="2" max="2" width="20.85546875" customWidth="1"/>
    <col min="3" max="3" width="20.7109375" customWidth="1"/>
    <col min="4" max="4" width="16.7109375" customWidth="1"/>
    <col min="5" max="5" width="99.42578125" customWidth="1"/>
  </cols>
  <sheetData>
    <row r="2" spans="1:6" x14ac:dyDescent="0.25">
      <c r="A2" s="1" t="s">
        <v>10</v>
      </c>
      <c r="B2" s="1" t="s">
        <v>14</v>
      </c>
    </row>
    <row r="3" spans="1:6" x14ac:dyDescent="0.25">
      <c r="A3" s="1"/>
    </row>
    <row r="4" spans="1:6" x14ac:dyDescent="0.25">
      <c r="A4" s="1" t="s">
        <v>68</v>
      </c>
      <c r="B4" s="33"/>
    </row>
    <row r="5" spans="1:6" ht="15.75" thickBot="1" x14ac:dyDescent="0.3"/>
    <row r="6" spans="1:6" x14ac:dyDescent="0.25">
      <c r="A6" s="188" t="s">
        <v>57</v>
      </c>
      <c r="B6" s="190" t="s">
        <v>309</v>
      </c>
      <c r="C6" s="190" t="s">
        <v>310</v>
      </c>
      <c r="D6" s="190" t="s">
        <v>267</v>
      </c>
      <c r="E6" s="192" t="s">
        <v>278</v>
      </c>
    </row>
    <row r="7" spans="1:6" ht="33.75" customHeight="1" x14ac:dyDescent="0.25">
      <c r="A7" s="189"/>
      <c r="B7" s="191"/>
      <c r="C7" s="191"/>
      <c r="D7" s="191"/>
      <c r="E7" s="193"/>
    </row>
    <row r="8" spans="1:6" x14ac:dyDescent="0.25">
      <c r="A8" s="90">
        <v>1</v>
      </c>
      <c r="B8" s="89">
        <v>2</v>
      </c>
      <c r="C8" s="89">
        <v>3</v>
      </c>
      <c r="D8" s="89">
        <v>4</v>
      </c>
      <c r="E8" s="91">
        <v>5</v>
      </c>
    </row>
    <row r="9" spans="1:6" ht="104.25" customHeight="1" x14ac:dyDescent="0.25">
      <c r="A9" s="70" t="s">
        <v>264</v>
      </c>
      <c r="B9" s="71">
        <v>30</v>
      </c>
      <c r="C9" s="71">
        <v>34</v>
      </c>
      <c r="D9" s="72">
        <f>B9/C9</f>
        <v>0.88235294117647056</v>
      </c>
      <c r="E9" s="69" t="s">
        <v>357</v>
      </c>
    </row>
    <row r="10" spans="1:6" x14ac:dyDescent="0.25">
      <c r="A10" s="70" t="s">
        <v>265</v>
      </c>
      <c r="B10" s="71">
        <v>10</v>
      </c>
      <c r="C10" s="71">
        <v>10</v>
      </c>
      <c r="D10" s="72">
        <f t="shared" ref="D10:D12" si="0">B10/C10</f>
        <v>1</v>
      </c>
      <c r="E10" s="73" t="s">
        <v>319</v>
      </c>
    </row>
    <row r="11" spans="1:6" x14ac:dyDescent="0.25">
      <c r="A11" s="70" t="s">
        <v>266</v>
      </c>
      <c r="B11" s="74">
        <v>75528</v>
      </c>
      <c r="C11" s="74">
        <v>27504</v>
      </c>
      <c r="D11" s="72">
        <f t="shared" si="0"/>
        <v>2.7460732984293195</v>
      </c>
      <c r="E11" s="73"/>
      <c r="F11" s="85"/>
    </row>
    <row r="12" spans="1:6" ht="25.5" x14ac:dyDescent="0.25">
      <c r="A12" s="70" t="s">
        <v>268</v>
      </c>
      <c r="B12" s="75">
        <v>0.43640000000000001</v>
      </c>
      <c r="C12" s="72">
        <v>0.4</v>
      </c>
      <c r="D12" s="72">
        <f t="shared" si="0"/>
        <v>1.091</v>
      </c>
      <c r="E12" s="73"/>
      <c r="F12" s="85"/>
    </row>
    <row r="13" spans="1:6" x14ac:dyDescent="0.25">
      <c r="A13" s="70" t="s">
        <v>269</v>
      </c>
      <c r="B13" s="74">
        <v>530895</v>
      </c>
      <c r="C13" s="74">
        <v>421974</v>
      </c>
      <c r="D13" s="72">
        <f>B13/C13</f>
        <v>1.2581225383554437</v>
      </c>
      <c r="E13" s="76"/>
      <c r="F13" s="85"/>
    </row>
    <row r="14" spans="1:6" x14ac:dyDescent="0.25">
      <c r="A14" s="70" t="s">
        <v>270</v>
      </c>
      <c r="B14" s="74">
        <v>122049399</v>
      </c>
      <c r="C14" s="74">
        <v>45000000</v>
      </c>
      <c r="D14" s="72">
        <f>B14/C14</f>
        <v>2.7122088666666668</v>
      </c>
      <c r="E14" s="76"/>
      <c r="F14" s="85"/>
    </row>
    <row r="15" spans="1:6" x14ac:dyDescent="0.25">
      <c r="A15" s="70" t="s">
        <v>271</v>
      </c>
      <c r="B15" s="71">
        <v>58</v>
      </c>
      <c r="C15" s="71">
        <v>58</v>
      </c>
      <c r="D15" s="72">
        <f>B15/C15</f>
        <v>1</v>
      </c>
      <c r="E15" s="76"/>
      <c r="F15" s="85"/>
    </row>
    <row r="16" spans="1:6" ht="25.5" x14ac:dyDescent="0.25">
      <c r="A16" s="70" t="s">
        <v>272</v>
      </c>
      <c r="B16" s="71">
        <v>431</v>
      </c>
      <c r="C16" s="74">
        <v>1058</v>
      </c>
      <c r="D16" s="72">
        <f>B16/C16</f>
        <v>0.40737240075614367</v>
      </c>
      <c r="E16" s="76"/>
      <c r="F16" s="85"/>
    </row>
    <row r="17" spans="1:6" ht="26.25" thickBot="1" x14ac:dyDescent="0.3">
      <c r="A17" s="77" t="s">
        <v>273</v>
      </c>
      <c r="B17" s="78">
        <v>60</v>
      </c>
      <c r="C17" s="78">
        <v>57</v>
      </c>
      <c r="D17" s="79">
        <f>B17/C17</f>
        <v>1.0526315789473684</v>
      </c>
      <c r="E17" s="80"/>
      <c r="F17" s="85"/>
    </row>
    <row r="18" spans="1:6" x14ac:dyDescent="0.25">
      <c r="E18" s="65"/>
    </row>
  </sheetData>
  <mergeCells count="5">
    <mergeCell ref="A6:A7"/>
    <mergeCell ref="B6:B7"/>
    <mergeCell ref="C6:C7"/>
    <mergeCell ref="D6:D7"/>
    <mergeCell ref="E6:E7"/>
  </mergeCells>
  <pageMargins left="0.31496062992125984" right="0.31496062992125984" top="0.35433070866141736" bottom="0.35433070866141736" header="0.31496062992125984" footer="0.31496062992125984"/>
  <pageSetup paperSize="9" scale="9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A6"/>
  <sheetViews>
    <sheetView workbookViewId="0">
      <selection activeCell="A7" sqref="A7"/>
    </sheetView>
  </sheetViews>
  <sheetFormatPr defaultRowHeight="15" x14ac:dyDescent="0.25"/>
  <cols>
    <col min="1" max="1" width="11.28515625" customWidth="1"/>
  </cols>
  <sheetData>
    <row r="2" spans="1:1" x14ac:dyDescent="0.25">
      <c r="A2" t="s">
        <v>262</v>
      </c>
    </row>
    <row r="3" spans="1:1" x14ac:dyDescent="0.25">
      <c r="A3" t="s">
        <v>150</v>
      </c>
    </row>
    <row r="4" spans="1:1" x14ac:dyDescent="0.25">
      <c r="A4" t="s">
        <v>65</v>
      </c>
    </row>
    <row r="5" spans="1:1" x14ac:dyDescent="0.25">
      <c r="A5" t="s">
        <v>261</v>
      </c>
    </row>
    <row r="6" spans="1:1" x14ac:dyDescent="0.25">
      <c r="A6" t="s">
        <v>275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l m h u V M v G / w u k A A A A 9 g A A A B I A H A B D b 2 5 m a W c v U G F j a 2 F n Z S 5 4 b W w g o h g A K K A U A A A A A A A A A A A A A A A A A A A A A A A A A A A A h Y 8 x D o I w G I W v Q r r T l m q M I T 9 l c I W E x M S 4 N q V C I x R C i + V u D h 7 J K 4 h R 1 M 3 x f e 8 b 3 r t f b 5 B O b R N c 1 G B 1 Z x I U Y Y o C Z W R X a l M l a H S n c I t S D o W Q Z 1 G p Y J a N j S d b J q h 2 r o 8 J 8 d 5 j v 8 L d U B F G a U S O e b a X t W o F + s j 6 v x x q Y 5 0 w U i E O h 9 c Y z n B E K d 6 s 5 0 1 A F g i 5 N l + B z d 2 z / Y G w G x s 3 D o r 3 T V h k Q J Y I 5 P 2 B P w B Q S w M E F A A C A A g A l m h u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J Z o b l Q o i k e 4 D g A A A B E A A A A T A B w A R m 9 y b X V s Y X M v U 2 V j d G l v b j E u b S C i G A A o o B Q A A A A A A A A A A A A A A A A A A A A A A A A A A A A r T k 0 u y c z P U w i G 0 I b W A F B L A Q I t A B Q A A g A I A J Z o b l T L x v 8 L p A A A A P Y A A A A S A A A A A A A A A A A A A A A A A A A A A A B D b 2 5 m a W c v U G F j a 2 F n Z S 5 4 b W x Q S w E C L Q A U A A I A C A C W a G 5 U D 8 r p q 6 Q A A A D p A A A A E w A A A A A A A A A A A A A A A A D w A A A A W 0 N v b n R l b n R f V H l w Z X N d L n h t b F B L A Q I t A B Q A A g A I A J Z o b l Q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z j B V 2 R G A X T L y 0 v i 2 M b 7 o e A A A A A A I A A A A A A A N m A A D A A A A A E A A A A F V v S S K c f Q j u s t J B 2 b M F B Y 4 A A A A A B I A A A K A A A A A Q A A A A C K 6 x 8 6 g j 5 R s V I W 6 5 v Z o u l l A A A A B 6 g w a Q 3 8 b X u s M i O a d 3 i z s w a o c t 0 N X G 3 r t r g A h u N n p / 6 l g e 9 J V 4 w k W w 0 O n o g M 9 r Y z q p + x X A / w S E g Q 0 P W 1 Y O y f s V O z X u k F 1 1 j H v e B P 8 i l 7 D 8 a x Q A A A A V 9 X F S 0 k R C P / N f / F / M 0 8 D R c G o J X g = = < / D a t a M a s h u p > 
</file>

<file path=customXml/itemProps1.xml><?xml version="1.0" encoding="utf-8"?>
<ds:datastoreItem xmlns:ds="http://schemas.openxmlformats.org/officeDocument/2006/customXml" ds:itemID="{1B27FD8E-5610-432E-959B-CAB12F2FF4F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3</vt:i4>
      </vt:variant>
    </vt:vector>
  </HeadingPairs>
  <TitlesOfParts>
    <vt:vector size="9" baseType="lpstr">
      <vt:lpstr>DS_alokacja_kontraktacja</vt:lpstr>
      <vt:lpstr>DS_PD</vt:lpstr>
      <vt:lpstr>DS_projekty COVID</vt:lpstr>
      <vt:lpstr>DS_ewaluacja</vt:lpstr>
      <vt:lpstr>DS_wskaźniki</vt:lpstr>
      <vt:lpstr>listy</vt:lpstr>
      <vt:lpstr>DS_alokacja_kontraktacja!Obszar_wydruku</vt:lpstr>
      <vt:lpstr>DS_ewaluacja!Obszar_wydruku</vt:lpstr>
      <vt:lpstr>DS_PD!Obszar_wydruku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Rafał</dc:creator>
  <cp:lastModifiedBy>Majewska Małgorzata</cp:lastModifiedBy>
  <dcterms:created xsi:type="dcterms:W3CDTF">2017-09-14T07:20:33Z</dcterms:created>
  <dcterms:modified xsi:type="dcterms:W3CDTF">2022-06-09T10:02:51Z</dcterms:modified>
</cp:coreProperties>
</file>